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schulz_mor\Downloads\"/>
    </mc:Choice>
  </mc:AlternateContent>
  <xr:revisionPtr revIDLastSave="0" documentId="8_{B2C82054-86DA-4F70-904F-16487E2BAD29}" xr6:coauthVersionLast="47" xr6:coauthVersionMax="47" xr10:uidLastSave="{00000000-0000-0000-0000-000000000000}"/>
  <bookViews>
    <workbookView xWindow="-110" yWindow="-110" windowWidth="19420" windowHeight="10300" tabRatio="836" xr2:uid="{717F68C0-F338-42A4-AE12-0B73C63E4EFA}"/>
  </bookViews>
  <sheets>
    <sheet name="Index and Introduction" sheetId="17" r:id="rId1"/>
    <sheet name="Intial CSDA input" sheetId="8" r:id="rId2"/>
    <sheet name="Inital CSDA graphic" sheetId="10" r:id="rId3"/>
    <sheet name="Full CSDA input" sheetId="2" r:id="rId4"/>
    <sheet name="Full CSDA graphic" sheetId="13" r:id="rId5"/>
    <sheet name="CSDA linkage to Checklist" sheetId="16" r:id="rId6"/>
    <sheet name="Action Checklist" sheetId="14" r:id="rId7"/>
    <sheet name="Sheet1" sheetId="15" state="hidden" r:id="rId8"/>
    <sheet name="score lookup" sheetId="3" state="hidden" r:id="rId9"/>
  </sheets>
  <externalReferences>
    <externalReference r:id="rId10"/>
  </externalReferences>
  <definedNames>
    <definedName name="_xlnm.Print_Area" localSheetId="6">'Action Checklist'!$B$5:$I$45</definedName>
    <definedName name="_xlnm.Print_Area" localSheetId="5">'CSDA linkage to Checklist'!$A$3:$AQ$45</definedName>
    <definedName name="_xlnm.Print_Area" localSheetId="0">'Index and Introduction'!$A$1:$C$33</definedName>
    <definedName name="score" localSheetId="6">'[1]score lookup'!$A$3:$A$5</definedName>
    <definedName name="Score" localSheetId="8">'score lookup'!$A$3:$A$5</definedName>
    <definedName name="score">'score lookup'!$A$3:$A$5</definedName>
    <definedName name="Scores">'score lookup'!$A$3:$A$5</definedName>
    <definedName name="Z_2D17B48B_A2A1_4A43_8007_487DCCE7E207_.wvu.PrintArea" localSheetId="6" hidden="1">'Action Checklist'!$A$4:$J$46</definedName>
    <definedName name="Z_2D17B48B_A2A1_4A43_8007_487DCCE7E207_.wvu.PrintArea" localSheetId="5" hidden="1">'CSDA linkage to Checklist'!$A$3:$AQ$45</definedName>
    <definedName name="Z_2D17B48B_A2A1_4A43_8007_487DCCE7E207_.wvu.Rows" localSheetId="5" hidden="1">'CSDA linkage to Checklist'!$41:$44</definedName>
    <definedName name="Z_2D17B48B_A2A1_4A43_8007_487DCCE7E207_.wvu.Rows" localSheetId="4" hidden="1">'Full CSDA graphic'!$41:$44</definedName>
    <definedName name="Z_2D17B48B_A2A1_4A43_8007_487DCCE7E207_.wvu.Rows" localSheetId="3" hidden="1">'Full CSDA input'!$7:$41</definedName>
    <definedName name="Z_665AF3AB_9F35_47F1_9600_7B65F917BBEA_.wvu.PrintArea" localSheetId="6" hidden="1">'Action Checklist'!$A$4:$J$46</definedName>
    <definedName name="Z_665AF3AB_9F35_47F1_9600_7B65F917BBEA_.wvu.PrintArea" localSheetId="5" hidden="1">'CSDA linkage to Checklist'!$A$3:$AQ$45</definedName>
    <definedName name="Z_665AF3AB_9F35_47F1_9600_7B65F917BBEA_.wvu.Rows" localSheetId="5" hidden="1">'CSDA linkage to Checklist'!$41:$44</definedName>
    <definedName name="Z_665AF3AB_9F35_47F1_9600_7B65F917BBEA_.wvu.Rows" localSheetId="4" hidden="1">'Full CSDA graphic'!$41:$44</definedName>
    <definedName name="Z_665AF3AB_9F35_47F1_9600_7B65F917BBEA_.wvu.Rows" localSheetId="3" hidden="1">'Full CSDA input'!$7:$41</definedName>
  </definedNames>
  <calcPr calcId="191029"/>
  <customWorkbookViews>
    <customWorkbookView name="A1:Q113" guid="{99497194-077F-446C-BE03-5E668E9DE572}" includePrintSettings="0" includeHiddenRowCol="0" maximized="1" xWindow="-8" yWindow="-8" windowWidth="1936" windowHeight="1056" tabRatio="836" activeSheetId="2"/>
    <customWorkbookView name="A1:Q100" guid="{2D17B48B-A2A1-4A43-8007-487DCCE7E207}" maximized="1" xWindow="-8" yWindow="-8" windowWidth="1936" windowHeight="1056" tabRatio="836" activeSheetId="2"/>
    <customWorkbookView name="A1:AA44" guid="{665AF3AB-9F35-47F1-9600-7B65F917BBEA}" maximized="1" xWindow="-8" yWindow="-8" windowWidth="1936" windowHeight="1056" tabRatio="836"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2" l="1"/>
  <c r="U3" i="16" l="1"/>
  <c r="U2" i="16"/>
  <c r="E6" i="13"/>
  <c r="AN6" i="13" s="1"/>
  <c r="E7" i="13"/>
  <c r="AN7" i="13"/>
  <c r="D8" i="10"/>
  <c r="T8" i="10" s="1"/>
  <c r="D7" i="10"/>
  <c r="T7" i="10" s="1"/>
  <c r="O24" i="2"/>
  <c r="X13" i="16" s="1"/>
  <c r="O25" i="2"/>
  <c r="X15" i="16" s="1"/>
  <c r="O27" i="2"/>
  <c r="X23" i="16" s="1"/>
  <c r="O28" i="2"/>
  <c r="X25" i="16" s="1"/>
  <c r="O30" i="2"/>
  <c r="X33" i="16"/>
  <c r="O31" i="2"/>
  <c r="X35" i="16" s="1"/>
  <c r="O106" i="2"/>
  <c r="O109" i="2"/>
  <c r="N24" i="2"/>
  <c r="U13" i="16" s="1"/>
  <c r="N25" i="2"/>
  <c r="U15" i="16" s="1"/>
  <c r="N26" i="2"/>
  <c r="U18" i="16" s="1"/>
  <c r="N27" i="2"/>
  <c r="U23" i="16" s="1"/>
  <c r="N28" i="2"/>
  <c r="U25" i="16" s="1"/>
  <c r="N29" i="2"/>
  <c r="N30" i="2"/>
  <c r="U33" i="16" s="1"/>
  <c r="N31" i="2"/>
  <c r="U35" i="16" s="1"/>
  <c r="N106" i="2"/>
  <c r="N109" i="2"/>
  <c r="N112" i="2"/>
  <c r="M24" i="2"/>
  <c r="R13" i="16" s="1"/>
  <c r="M25" i="2"/>
  <c r="R15" i="16" s="1"/>
  <c r="M26" i="2"/>
  <c r="R18" i="16" s="1"/>
  <c r="M27" i="2"/>
  <c r="R23" i="16" s="1"/>
  <c r="M28" i="2"/>
  <c r="R25" i="16" s="1"/>
  <c r="M29" i="2"/>
  <c r="R28" i="16" s="1"/>
  <c r="M30" i="2"/>
  <c r="R33" i="16" s="1"/>
  <c r="M31" i="2"/>
  <c r="R35" i="16" s="1"/>
  <c r="M106" i="2"/>
  <c r="M109" i="2"/>
  <c r="M112" i="2"/>
  <c r="M115" i="2" s="1"/>
  <c r="G24" i="2"/>
  <c r="K13" i="16" s="1"/>
  <c r="G25" i="2"/>
  <c r="K15" i="16" s="1"/>
  <c r="G27" i="2"/>
  <c r="K23" i="16" s="1"/>
  <c r="G28" i="2"/>
  <c r="K25" i="16" s="1"/>
  <c r="G30" i="2"/>
  <c r="K33" i="16"/>
  <c r="G31" i="2"/>
  <c r="K35" i="16" s="1"/>
  <c r="G32" i="2"/>
  <c r="F24" i="2"/>
  <c r="H13" i="16"/>
  <c r="F26" i="2"/>
  <c r="H18" i="16" s="1"/>
  <c r="F27" i="2"/>
  <c r="H23" i="16" s="1"/>
  <c r="F28" i="2"/>
  <c r="H25" i="16" s="1"/>
  <c r="F29" i="2"/>
  <c r="H28" i="16"/>
  <c r="F30" i="2"/>
  <c r="H33" i="16" s="1"/>
  <c r="F31" i="2"/>
  <c r="H35" i="16" s="1"/>
  <c r="F32" i="2"/>
  <c r="H38" i="16" s="1"/>
  <c r="E24" i="2"/>
  <c r="E13" i="16" s="1"/>
  <c r="E25" i="2"/>
  <c r="E15" i="16" s="1"/>
  <c r="E26" i="2"/>
  <c r="E18" i="16" s="1"/>
  <c r="E27" i="2"/>
  <c r="E23" i="16" s="1"/>
  <c r="E28" i="2"/>
  <c r="E25" i="16"/>
  <c r="E29" i="2"/>
  <c r="E28" i="16" s="1"/>
  <c r="E30" i="2"/>
  <c r="E33" i="16" s="1"/>
  <c r="E31" i="2"/>
  <c r="E35" i="16" s="1"/>
  <c r="E32" i="2"/>
  <c r="E38" i="16" s="1"/>
  <c r="O42" i="2"/>
  <c r="O9" i="2" s="1"/>
  <c r="N42" i="2"/>
  <c r="N9" i="2" s="1"/>
  <c r="M42" i="2"/>
  <c r="M9" i="2" s="1"/>
  <c r="G42" i="2"/>
  <c r="G9" i="2" s="1"/>
  <c r="F42" i="2"/>
  <c r="F9" i="2" s="1"/>
  <c r="E42" i="2"/>
  <c r="E9" i="2" s="1"/>
  <c r="E43" i="10"/>
  <c r="U43" i="10" s="1"/>
  <c r="E41" i="10"/>
  <c r="U41" i="10" s="1"/>
  <c r="E39" i="10"/>
  <c r="U39" i="10" s="1"/>
  <c r="E37" i="10"/>
  <c r="U37" i="10" s="1"/>
  <c r="K28" i="10"/>
  <c r="AA28" i="10" s="1"/>
  <c r="H28" i="10"/>
  <c r="X28" i="10" s="1"/>
  <c r="E28" i="10"/>
  <c r="U28" i="10" s="1"/>
  <c r="K26" i="10"/>
  <c r="AA26" i="10" s="1"/>
  <c r="H26" i="10"/>
  <c r="X26" i="10" s="1"/>
  <c r="E26" i="10"/>
  <c r="U26" i="10" s="1"/>
  <c r="K24" i="10"/>
  <c r="AA24" i="10" s="1"/>
  <c r="H24" i="10"/>
  <c r="X24" i="10" s="1"/>
  <c r="E24" i="10"/>
  <c r="U24" i="10" s="1"/>
  <c r="K17" i="10"/>
  <c r="AA17" i="10" s="1"/>
  <c r="H17" i="10"/>
  <c r="X17" i="10" s="1"/>
  <c r="E17" i="10"/>
  <c r="U17" i="10" s="1"/>
  <c r="K15" i="10"/>
  <c r="AA15" i="10" s="1"/>
  <c r="H15" i="10"/>
  <c r="X15" i="10" s="1"/>
  <c r="E15" i="10"/>
  <c r="U15" i="10" s="1"/>
  <c r="K13" i="10"/>
  <c r="AA13" i="10" s="1"/>
  <c r="H13" i="10"/>
  <c r="X13" i="10" s="1"/>
  <c r="E13" i="10"/>
  <c r="U13" i="10" s="1"/>
  <c r="E20" i="2"/>
  <c r="F25" i="2"/>
  <c r="F20" i="2"/>
  <c r="G26" i="2"/>
  <c r="G29" i="2"/>
  <c r="D38" i="2" s="1"/>
  <c r="E38" i="2" s="1"/>
  <c r="M20" i="2"/>
  <c r="N20" i="2"/>
  <c r="O26" i="2"/>
  <c r="O29" i="2"/>
  <c r="O20" i="2"/>
  <c r="AN38" i="13"/>
  <c r="AQ38" i="13"/>
  <c r="BD23" i="13"/>
  <c r="BG23" i="13"/>
  <c r="BA25" i="13"/>
  <c r="BG25" i="13"/>
  <c r="BD28" i="13"/>
  <c r="BA33" i="13"/>
  <c r="BD33" i="13"/>
  <c r="BG33" i="13"/>
  <c r="BD35" i="13"/>
  <c r="BG35" i="13"/>
  <c r="AN23" i="13"/>
  <c r="AN25" i="13"/>
  <c r="AQ25" i="13"/>
  <c r="AT25" i="13"/>
  <c r="AN28" i="13"/>
  <c r="AQ28" i="13"/>
  <c r="AN33" i="13"/>
  <c r="AQ33" i="13"/>
  <c r="AN35" i="13"/>
  <c r="AT35" i="13"/>
  <c r="BA13" i="13"/>
  <c r="BG13" i="13"/>
  <c r="BD15" i="13"/>
  <c r="BG15" i="13"/>
  <c r="BA18" i="13"/>
  <c r="AQ15" i="13"/>
  <c r="AT15" i="13"/>
  <c r="AN18" i="13"/>
  <c r="AQ18" i="13"/>
  <c r="AQ13" i="13"/>
  <c r="AN13" i="13"/>
  <c r="X13" i="13"/>
  <c r="X15" i="13"/>
  <c r="X23" i="13"/>
  <c r="X25" i="13"/>
  <c r="X33" i="13"/>
  <c r="X35" i="13"/>
  <c r="U15" i="13"/>
  <c r="U23" i="13"/>
  <c r="U35" i="13"/>
  <c r="R13" i="13"/>
  <c r="R18" i="13"/>
  <c r="R23" i="13"/>
  <c r="R25" i="13"/>
  <c r="R33" i="13"/>
  <c r="R35" i="13"/>
  <c r="K15" i="13"/>
  <c r="K25" i="13"/>
  <c r="K35" i="13"/>
  <c r="H13" i="13"/>
  <c r="H15" i="13"/>
  <c r="H18" i="13"/>
  <c r="H25" i="13"/>
  <c r="H28" i="13"/>
  <c r="H33" i="13"/>
  <c r="H38" i="13"/>
  <c r="E13" i="13"/>
  <c r="E18" i="13"/>
  <c r="E23" i="13"/>
  <c r="E25" i="13"/>
  <c r="E28" i="13"/>
  <c r="E33" i="13"/>
  <c r="E35" i="13"/>
  <c r="E38" i="13"/>
  <c r="N22" i="2"/>
  <c r="O22" i="2"/>
  <c r="M22" i="2"/>
  <c r="F22" i="2"/>
  <c r="G22" i="2"/>
  <c r="E22" i="2"/>
  <c r="N115" i="2"/>
  <c r="G115" i="2"/>
  <c r="F115" i="2"/>
  <c r="E115" i="2"/>
  <c r="L38" i="2"/>
  <c r="M38" i="2" s="1"/>
  <c r="K33" i="13"/>
  <c r="K13" i="13"/>
  <c r="U25" i="13"/>
  <c r="U13" i="13"/>
  <c r="BA15" i="13"/>
  <c r="BD18" i="13"/>
  <c r="AT33" i="13"/>
  <c r="AT23" i="13"/>
  <c r="BD25" i="13"/>
  <c r="BA23" i="13"/>
  <c r="H35" i="13"/>
  <c r="H23" i="13"/>
  <c r="R28" i="13"/>
  <c r="R15" i="13"/>
  <c r="AQ23" i="13"/>
  <c r="BA35" i="13"/>
  <c r="K23" i="13"/>
  <c r="U33" i="13"/>
  <c r="U18" i="13"/>
  <c r="AT13" i="13"/>
  <c r="BD13" i="13"/>
  <c r="AQ35" i="13"/>
  <c r="BA28" i="13"/>
  <c r="AN15" i="13" l="1"/>
  <c r="D37" i="2"/>
  <c r="E37" i="2" s="1"/>
  <c r="F33" i="2"/>
  <c r="E33" i="2"/>
  <c r="E15" i="13"/>
  <c r="H15" i="16"/>
  <c r="M32" i="2"/>
  <c r="R38" i="16" s="1"/>
  <c r="R42" i="16" s="1"/>
  <c r="N32" i="2"/>
  <c r="N33" i="2" s="1"/>
  <c r="BD42" i="13" s="1"/>
  <c r="O115" i="2"/>
  <c r="U28" i="16"/>
  <c r="U28" i="13"/>
  <c r="AN42" i="13"/>
  <c r="E42" i="13"/>
  <c r="H42" i="13"/>
  <c r="AQ42" i="13"/>
  <c r="D39" i="2"/>
  <c r="E39" i="2" s="1"/>
  <c r="K42" i="13"/>
  <c r="G33" i="2"/>
  <c r="AT42" i="13" s="1"/>
  <c r="O32" i="2"/>
  <c r="X42" i="16" s="1"/>
  <c r="K42" i="16"/>
  <c r="M33" i="2"/>
  <c r="BA42" i="13" s="1"/>
  <c r="R38" i="13"/>
  <c r="R42" i="13" s="1"/>
  <c r="E42" i="16"/>
  <c r="H42" i="16"/>
  <c r="X42" i="13"/>
  <c r="L37" i="2"/>
  <c r="M37" i="2" s="1"/>
  <c r="BA38" i="13" l="1"/>
  <c r="U38" i="16"/>
  <c r="U42" i="16" s="1"/>
  <c r="U38" i="13"/>
  <c r="U42" i="13" s="1"/>
  <c r="BD38" i="13"/>
  <c r="L39" i="2"/>
  <c r="M39" i="2" s="1"/>
  <c r="O33" i="2"/>
  <c r="BG42" i="13" s="1"/>
</calcChain>
</file>

<file path=xl/sharedStrings.xml><?xml version="1.0" encoding="utf-8"?>
<sst xmlns="http://schemas.openxmlformats.org/spreadsheetml/2006/main" count="841" uniqueCount="414">
  <si>
    <t>Enabling</t>
  </si>
  <si>
    <t>Policy</t>
  </si>
  <si>
    <t>Planning</t>
  </si>
  <si>
    <t>Developing</t>
  </si>
  <si>
    <t>Sustaining</t>
  </si>
  <si>
    <t>Overall score:</t>
  </si>
  <si>
    <t>To nearest 0.1</t>
  </si>
  <si>
    <t>To 0.5</t>
  </si>
  <si>
    <t>City score</t>
  </si>
  <si>
    <t>scores</t>
  </si>
  <si>
    <t>Networked sanitation systems</t>
  </si>
  <si>
    <t>Networked sewerage questions</t>
  </si>
  <si>
    <t>Non-sewered sanitation question</t>
  </si>
  <si>
    <t>Pillar</t>
  </si>
  <si>
    <t>Overall</t>
  </si>
  <si>
    <t>Non-sewered sanitation</t>
  </si>
  <si>
    <t>Non-sewered sanitation systems</t>
  </si>
  <si>
    <t>Basic actions</t>
  </si>
  <si>
    <t>Intermediate actions</t>
  </si>
  <si>
    <t>Consolidating actions</t>
  </si>
  <si>
    <t>Policy, legislation and regulation</t>
  </si>
  <si>
    <t>Institutional arrangements</t>
  </si>
  <si>
    <t>Financing</t>
  </si>
  <si>
    <t>Delivering</t>
  </si>
  <si>
    <t>Operating</t>
  </si>
  <si>
    <t>Regulation</t>
  </si>
  <si>
    <t>Institutions and service providers</t>
  </si>
  <si>
    <t>WC, house connection</t>
  </si>
  <si>
    <t>Policy and legislation</t>
  </si>
  <si>
    <t xml:space="preserve">Funding </t>
  </si>
  <si>
    <t>Operating and sustaining</t>
  </si>
  <si>
    <t xml:space="preserve">0: There is no institution which monitors performance, health and environmental standards </t>
  </si>
  <si>
    <t>Scoring</t>
  </si>
  <si>
    <t>Non-sewered service chains</t>
  </si>
  <si>
    <t>What proportion of excreta captured by onsite sanitation facilities is safely managed? (Ref SFD)</t>
  </si>
  <si>
    <t>Sewered service chains</t>
  </si>
  <si>
    <t>What proportion of excreta discharged to sanitary sewers is safely managed? </t>
  </si>
  <si>
    <t>Treatment, reuse</t>
  </si>
  <si>
    <t>Emptying, conveyance</t>
  </si>
  <si>
    <t>Outcomes</t>
  </si>
  <si>
    <t>Introduce regulation of service providers</t>
  </si>
  <si>
    <t>Set norms / standards for public health and environmental protection</t>
  </si>
  <si>
    <t>Develop plans to enhance treatment capacity and re-use technologies</t>
  </si>
  <si>
    <t>Identify scale of the capacity gap and TA required to address FSM service needs</t>
  </si>
  <si>
    <t>Build public and private sector capacity for city-wide FSM services</t>
  </si>
  <si>
    <t>Build awareness and agreement around the budgetary requirements for FSM services</t>
  </si>
  <si>
    <t>N, L</t>
  </si>
  <si>
    <t>L</t>
  </si>
  <si>
    <t>N</t>
  </si>
  <si>
    <t>Build awareness and agreement around the budgetary requirements for sewerage services</t>
  </si>
  <si>
    <t>Build public and private sector capacity for city-wide sewerage services</t>
  </si>
  <si>
    <t>What proportion of excreta originating from informal settlements is safely managed? (ref SFD)</t>
  </si>
  <si>
    <r>
      <t xml:space="preserve">Is the local leadership committed to an inclusive approach aiming to deliver sanitation services to </t>
    </r>
    <r>
      <rPr>
        <b/>
        <i/>
        <sz val="11"/>
        <color theme="1"/>
        <rFont val="Arial Narrow"/>
        <family val="2"/>
      </rPr>
      <t>all urban dwellers</t>
    </r>
    <r>
      <rPr>
        <sz val="11"/>
        <color theme="1"/>
        <rFont val="Arial Narrow"/>
        <family val="2"/>
      </rPr>
      <t>?</t>
    </r>
  </si>
  <si>
    <t>Commitment to CWIS</t>
  </si>
  <si>
    <t>Sludge treat- ment &amp; reuse</t>
  </si>
  <si>
    <t>Emptying &amp; transport</t>
  </si>
  <si>
    <t>Toilet, pit  or septic tank</t>
  </si>
  <si>
    <t>Sewage treat-ment &amp; reuse</t>
  </si>
  <si>
    <t xml:space="preserve">Sewerage
</t>
  </si>
  <si>
    <t>Questions</t>
  </si>
  <si>
    <t>Evidence / scoring
(for each stage of the chain)</t>
  </si>
  <si>
    <t>Sewered sanitation</t>
  </si>
  <si>
    <t>0: Policy is not available, or inappropriate to the context</t>
  </si>
  <si>
    <t>0: No reference to service levels or targets</t>
  </si>
  <si>
    <t>Inclusion</t>
  </si>
  <si>
    <t>0: No outreach activities are being implemented</t>
  </si>
  <si>
    <t>0.5:  Some outreach activities are being carried out on an ad-hoc basis</t>
  </si>
  <si>
    <t>1:  The mandated entity is well structured and adequately staffed</t>
  </si>
  <si>
    <t>0:  There is no mandated entity, or it is very weak</t>
  </si>
  <si>
    <t>0.5:  The mandated entity is not well structured or adequately staffed</t>
  </si>
  <si>
    <t>1: The entity has sufficient qualified staff for adaptive planning of sewerage rehabilitation and expansion</t>
  </si>
  <si>
    <t>0.5: The entity has insufficient staff for adaptive planning of sewerage rehabilitation and expansion</t>
  </si>
  <si>
    <t>0: The entity has inadequate staff and is unable to undertake adaptive planning for the sewerage system</t>
  </si>
  <si>
    <t>0: There is no staff development programme or incentives to retain workers</t>
  </si>
  <si>
    <t>1  The health and safety of sewerage workers is adequately protected and monitored</t>
  </si>
  <si>
    <t>0.5: The health and safety of sewerage workers is partly protected and monitored</t>
  </si>
  <si>
    <t>0: The health and safety of sewerage workers is not protected or monitored</t>
  </si>
  <si>
    <t>1:  Sanitation data is routinely collected citywide and used for planning services</t>
  </si>
  <si>
    <t>0.5:  Sanitation data is collected on an ad-hoc basis with incomplete spatial coverage</t>
  </si>
  <si>
    <t>0:  Sanitation monitoring data is rarely collected</t>
  </si>
  <si>
    <t>Scores</t>
  </si>
  <si>
    <t>Funding</t>
  </si>
  <si>
    <t>Capacity</t>
  </si>
  <si>
    <t>Institutions</t>
  </si>
  <si>
    <t>Sewerage questions</t>
  </si>
  <si>
    <t>N/A</t>
  </si>
  <si>
    <r>
      <t xml:space="preserve">    Max score </t>
    </r>
    <r>
      <rPr>
        <sz val="12"/>
        <color theme="0"/>
        <rFont val="Calibri"/>
        <family val="2"/>
        <scheme val="minor"/>
      </rPr>
      <t>(per component)</t>
    </r>
  </si>
  <si>
    <t>Inclusion
(Carried over from left)</t>
  </si>
  <si>
    <t>Capacity and outreach</t>
  </si>
  <si>
    <t>1: The entities have staff development programmes and incentives to retain workers.</t>
  </si>
  <si>
    <t>0: There are no staff development programmes or incentives to retain workers</t>
  </si>
  <si>
    <t>Develop assistance and enforcement packages for landlords</t>
  </si>
  <si>
    <t>Focus on enforcement of service quality for landlords</t>
  </si>
  <si>
    <t>Capacity, outreach</t>
  </si>
  <si>
    <t>Regulation and cost recovery</t>
  </si>
  <si>
    <t xml:space="preserve">Improve technical options and services, in response to user feedback </t>
  </si>
  <si>
    <t>Expand on the range and quality of technical options and services, in response to user feedback</t>
  </si>
  <si>
    <t>Introduce specific pro-poor financial arrangements (such as targeted subsidies)</t>
  </si>
  <si>
    <t>Establish revenue streams (e.g. water bill surcharge, extra property tax)</t>
  </si>
  <si>
    <t>Develop costing and tariff models for sanitation</t>
  </si>
  <si>
    <t>Strengthen enforcement of environmental and public health regulations</t>
  </si>
  <si>
    <t>Formative research and sewer connection campaign</t>
  </si>
  <si>
    <t xml:space="preserve">Regulate pollution of receiving waters </t>
  </si>
  <si>
    <t>Engage with landlords and tenants on constraints to FSM and sewerage services</t>
  </si>
  <si>
    <t>Develop "one-stop shop" licensing arrangements</t>
  </si>
  <si>
    <t>Promotion, user engagement</t>
  </si>
  <si>
    <t>Level</t>
  </si>
  <si>
    <t>Strengthen FSM byelaws</t>
  </si>
  <si>
    <t>Strengthen sewerage byelaws</t>
  </si>
  <si>
    <t>Ensure sewerage authority has sufficient financial and administrative autonomy</t>
  </si>
  <si>
    <t>0:  There are no mandated institutions, or they are very weak.</t>
  </si>
  <si>
    <t>Map the land/housing tenure status (tenure “mix”), resulting sanitation pathways and stakeholder relationships</t>
  </si>
  <si>
    <t>Policy, legislation</t>
  </si>
  <si>
    <t>Disseminate and apply CWIS policies</t>
  </si>
  <si>
    <t>Are there legal and/or regulatory arrangements that recognise sanitation services by non-sewered sanitation service chains?</t>
  </si>
  <si>
    <t>Are there defined institutional mandates for delivering sanitation services in informal settlements, and are they adequately structured and staffed?</t>
  </si>
  <si>
    <t>Total questions</t>
  </si>
  <si>
    <t xml:space="preserve">Review and establish legal basis for regulation of sewerage services </t>
  </si>
  <si>
    <t>Review and update national sanitation policies to ensure all aspects of CWIS are addressed</t>
  </si>
  <si>
    <t>Support service providers with promotion, training, skills development and access to capital</t>
  </si>
  <si>
    <t>Institutional capacity</t>
  </si>
  <si>
    <t>Legislation &amp; regulation</t>
  </si>
  <si>
    <t>Institutions &amp; providers</t>
  </si>
  <si>
    <t>Strengthen regulatory powers across whole CWIS service chain</t>
  </si>
  <si>
    <r>
      <t>Review and establish or strengthen</t>
    </r>
    <r>
      <rPr>
        <b/>
        <sz val="11"/>
        <rFont val="Arial Narrow"/>
        <family val="2"/>
      </rPr>
      <t xml:space="preserve"> </t>
    </r>
    <r>
      <rPr>
        <sz val="11"/>
        <rFont val="Arial Narrow"/>
        <family val="2"/>
      </rPr>
      <t xml:space="preserve">legal basis for regulation of FSM services </t>
    </r>
  </si>
  <si>
    <t>Review and establish or improve byelaws addressing on-site systems and FSM services</t>
  </si>
  <si>
    <t>Review and establish or improve byelaws, to ensure an obligation to connect to sewerage if available</t>
  </si>
  <si>
    <t xml:space="preserve">Review regulatory framework for the protection of public health and environment </t>
  </si>
  <si>
    <t>Enforce disincentives for unimproved FSM</t>
  </si>
  <si>
    <t>Develop plans to enhance public access to FSM services</t>
  </si>
  <si>
    <t>Develop programs with inclusive FSM funding windows and incentives for cities</t>
  </si>
  <si>
    <t>Develop and implement programs with sewerage funding windows and incentives for cities</t>
  </si>
  <si>
    <t>Develop and implement improved financing model for sewer connections</t>
  </si>
  <si>
    <t>Stimulate customer demand/ willingness to pay for improved onsite sanitation facilities</t>
  </si>
  <si>
    <t>Strengthen sector capacity for services, including treatment and re-use markets</t>
  </si>
  <si>
    <t>Legislation and regulation</t>
  </si>
  <si>
    <t>Are there defined institutional mandates for managing non-sewered sanitation, and are they adequately structured, financed and staffed?</t>
  </si>
  <si>
    <t>Are the institutions mandated to manage sewerage adequately structured, financed and staffed?</t>
  </si>
  <si>
    <t>Are tariffs and transfers adequate for operation and maintenance and to expand the system to meet demand?</t>
  </si>
  <si>
    <t>Recurrent funding</t>
  </si>
  <si>
    <t>1: Mechanisms exist and they are effective at coordinating investments</t>
  </si>
  <si>
    <t>0.5 There are some partially functional mechanisms</t>
  </si>
  <si>
    <t>1: The institutions have adequate levels of qualified staff to carry out their mandates</t>
  </si>
  <si>
    <t>0: There are no mandated institutions, or they have wholly inadequate staffing levels</t>
  </si>
  <si>
    <t>1: Full operating costs covered and reasonable profits generated</t>
  </si>
  <si>
    <t>Implement incentives and sanctions to encourage users and utilities to invest in sewerage</t>
  </si>
  <si>
    <t>Investigate reasons why users and utilities do or do not invest in sewerage</t>
  </si>
  <si>
    <t>Capacity, TA and technology</t>
  </si>
  <si>
    <t>Strengthen monitoring of all sanitation services</t>
  </si>
  <si>
    <t xml:space="preserve">Establish systems to monitor and evaluate service quality </t>
  </si>
  <si>
    <r>
      <t xml:space="preserve">Are there legal or regulatory requirements and budgets for </t>
    </r>
    <r>
      <rPr>
        <b/>
        <sz val="11"/>
        <color theme="1"/>
        <rFont val="Arial Narrow"/>
        <family val="2"/>
      </rPr>
      <t xml:space="preserve">improving </t>
    </r>
    <r>
      <rPr>
        <sz val="11"/>
        <color theme="1"/>
        <rFont val="Arial Narrow"/>
        <family val="2"/>
      </rPr>
      <t>sanitation services in informal settlements?</t>
    </r>
  </si>
  <si>
    <t>Interface, containment</t>
  </si>
  <si>
    <t>0: Mechanisms do not exist, or exist on paper only and are completely ineffective</t>
  </si>
  <si>
    <t>0.5 Partial autonomy from city authorities or national body</t>
  </si>
  <si>
    <t>0: Integral part of the city authority or a national ministry</t>
  </si>
  <si>
    <t>0: Mechanisms do not exist, or exist on paper only and are ineffective</t>
  </si>
  <si>
    <t>0: Legislation and regulatory mechanisms are inadequate or do not exist</t>
  </si>
  <si>
    <t>1: The entities have sufficient qualified staff for adaptive planning of non-sewered sanitation services expansion</t>
  </si>
  <si>
    <t>0.5: The entities have insufficient staff for adaptive planning of non-sewered sanitation services expansion</t>
  </si>
  <si>
    <t>0: The entities have inadequate staff and are unable to undertake adaptive planning for non-sewered sanitation services</t>
  </si>
  <si>
    <t>0: No budget lines for non-sewered sanitation exist</t>
  </si>
  <si>
    <t>1: Inclusion is explicitly considered in policy, and required in the planning and budgeting process</t>
  </si>
  <si>
    <t>0: There is no investment plan, or one that is totally inadequate to meet targets over the medium term</t>
  </si>
  <si>
    <t>Planning and budgeting</t>
  </si>
  <si>
    <t>0: Funding allocations are totally inadequate or not used as planned</t>
  </si>
  <si>
    <t>1: There are funds, plans and mechanisms to meet the needs of most people, including the poor and vulnerable</t>
  </si>
  <si>
    <t>0.5: There are funds, plans and mechanisms to meet the needs of some poor and vulnerable people</t>
  </si>
  <si>
    <t>0:  There are few or almost  no funds, plans and mechanisms to support poor and vulnerable people</t>
  </si>
  <si>
    <t xml:space="preserve">1: There are adequately staffed institutions which monitor performance, health and environmental standards </t>
  </si>
  <si>
    <t xml:space="preserve">0.5: There are institutions which partially monitor performance, health and environmental standards </t>
  </si>
  <si>
    <t>1: Performance standards exist, are monitored and sanctions applied</t>
  </si>
  <si>
    <t>0.5: Performance standards exist and are monitored, but no sanctions applied</t>
  </si>
  <si>
    <t>0: Performance standards (if they exist) are not monitored</t>
  </si>
  <si>
    <t>1  The health and safety of non-sewered sanitation workers is adequately protected and monitored.</t>
  </si>
  <si>
    <t>0.5: The health and safety of non-sewered sanitation workers is partly protected and monitored.</t>
  </si>
  <si>
    <t>0: The health and safety of non-sewered sanitation workers is not protected or monitored.</t>
  </si>
  <si>
    <t>Sewage treat-
ment &amp; reuse</t>
  </si>
  <si>
    <t>Sludge treat-
ment &amp; reuse</t>
  </si>
  <si>
    <t>Toilet, pit,
septic tank</t>
  </si>
  <si>
    <t>Engage with manual emptiers and their clients to develop a strategy for phasing out unhygienic manual emptying</t>
  </si>
  <si>
    <t>Support transition from informal manual emptying to improved and regulated services</t>
  </si>
  <si>
    <t>1: Annual and medium term budget lines for sewerage exist</t>
  </si>
  <si>
    <t>0: No budget lines for sewerage exist</t>
  </si>
  <si>
    <t>1: O&amp;M costs known and revenue adequate to maintain the system well</t>
  </si>
  <si>
    <t>0.5: O&amp;M costs known and revenue covers partial O&amp;M, at less than optimum level</t>
  </si>
  <si>
    <t>0: O&amp;M costs not known and/or revenue wholly inadequate</t>
  </si>
  <si>
    <t>Planning, budgeting</t>
  </si>
  <si>
    <t>0.5: Inclusion is mentioned in policy, but not explicitly or weakly required in the planning and budgeting process</t>
  </si>
  <si>
    <t>0: There are no inclusion criteria in policy, planning and budgeting process</t>
  </si>
  <si>
    <t>1: There are suitable options available to address the needs of most poor and vulnerable people</t>
  </si>
  <si>
    <t>0.5: There are options that address the needs of some poor and vulnerable people, but they are not sufficient or complete</t>
  </si>
  <si>
    <t>Regulation, cost recovery</t>
  </si>
  <si>
    <t>Institutions, service providers</t>
  </si>
  <si>
    <t>Incentivise faecal sludge disposal at recognized sites  and introduce sanctions for illegal dumping</t>
  </si>
  <si>
    <t>Strengthen institutional setup for FSM, including treatment facilities and re-use options</t>
  </si>
  <si>
    <t>Establish responsibility for faecal sludge treatment and re-use</t>
  </si>
  <si>
    <t> Inclusion (D)</t>
  </si>
  <si>
    <t>Inclusion (E)</t>
  </si>
  <si>
    <t>Inclusion (S)</t>
  </si>
  <si>
    <t>Policy and legislation (E)</t>
  </si>
  <si>
    <t>Regulation and cost recovery (E)</t>
  </si>
  <si>
    <t>Capacity and outreach (D)</t>
  </si>
  <si>
    <t>Institutions and service providers (S)</t>
  </si>
  <si>
    <t>Planning and budgeting (E)</t>
  </si>
  <si>
    <t>Funding (D)</t>
  </si>
  <si>
    <t>Building Blocks</t>
  </si>
  <si>
    <t>Action Checklist Themes</t>
  </si>
  <si>
    <t>1:  Private service providers are organised and capacity-building is being implemented according to an agreed plan</t>
  </si>
  <si>
    <t>0.5: Private service providers are not well organised, and limited capacity-building is implemented on an ad-hoc basis</t>
  </si>
  <si>
    <t>0: Private service providers are organised poorly or not at all, and no capacity-building is carried out</t>
  </si>
  <si>
    <t>Formally agree local institutional framework for FSM, including mandates, responsibility &amp; accountability</t>
  </si>
  <si>
    <t>Non-sewered
sanitation questions</t>
  </si>
  <si>
    <t>l</t>
  </si>
  <si>
    <t>0:  Options available to meet the sanitation needs of poor and vulnerable people are grossly inadequate</t>
  </si>
  <si>
    <t>Thematic
area</t>
  </si>
  <si>
    <t>Design programme to equip, train and motivate environmental health staff to enforce sanitation rules</t>
  </si>
  <si>
    <t>Develop faecal sludge and wastewater reuse options for partial cost recovery</t>
  </si>
  <si>
    <t>Build / improve faecal sludge treatment facilities, considering reuse options</t>
  </si>
  <si>
    <t>Mobilize finance for faceal sludge processing, re-use and disposal</t>
  </si>
  <si>
    <t>Enforce use of emptiable facilities where space is in sufficient for single-use (fill and cover) pits</t>
  </si>
  <si>
    <t>Stimulate customer demand/ willingness to pay for safe FSM</t>
  </si>
  <si>
    <t>Stimulate market demand for re-use of faecal sludge</t>
  </si>
  <si>
    <t>Stimulate customer demand / willingness to pay sewerage tariffs</t>
  </si>
  <si>
    <t>Develop a range of sanitation technology and market supply chains for all population groups</t>
  </si>
  <si>
    <t>Review rates of open defecation and adjust strategy as needed.</t>
  </si>
  <si>
    <t>Repair broken pumping stations and leaking sewers, and improve management to avoid recurrence of problems</t>
  </si>
  <si>
    <t>Action Checklist for Citywide Inclusive Sanitation</t>
  </si>
  <si>
    <t>Formally recognize existing informal FSM service providers in regulations and legislation</t>
  </si>
  <si>
    <t>Require and enable service providers to dispose of all faecal sludge safely</t>
  </si>
  <si>
    <t>Identify all CWIS stakeholders, form a coordinating forum for CWIS, and define and agree institutional roles</t>
  </si>
  <si>
    <t>Identify &amp; agree local institutional framework for sewerage. Formally clarify mandates, responsibility and accountability</t>
  </si>
  <si>
    <t>Responding to  the SFD, make local plans for FSM services and associated finance and institutional arrangements</t>
  </si>
  <si>
    <t>Advocate for FSM in national planning entities and sector ministries (works, housing, health, environment, etc.)</t>
  </si>
  <si>
    <t>Build awareness of sewerage in national planning entities &amp; sector ministries (works, housing, health, environment, etc.)</t>
  </si>
  <si>
    <t>Identify funds needed for inclusive sanitation services and introduce practical demand-led financing mechanisms</t>
  </si>
  <si>
    <t>Establish institutional framework. Coordinate NSS and sewerage - possibly under a single entity</t>
  </si>
  <si>
    <t>Review (dis)incentives for improved FSM. Increase  incentives for households and service providers</t>
  </si>
  <si>
    <t>Establish monitoring framework for NSS service standards – focus on FSM and onsite facilities</t>
  </si>
  <si>
    <t>Identify capacity gap and TA required for sewerage service needs, with focus on connections and O&amp;M</t>
  </si>
  <si>
    <t>Allocate a safe faecal sludge disposal site (if not available) while planning and designing treatment facility</t>
  </si>
  <si>
    <t>Establish monitoring framework for sewerage  – focus on connection rates and overflows</t>
  </si>
  <si>
    <t>Identify opportunities for financial flows generated from the sale of treatment end-products</t>
  </si>
  <si>
    <t>Do formative research on reasons for open defecation,  and develop and start to implement a strategy to reduce it</t>
  </si>
  <si>
    <t>Develop sanitation options appropriate to the city's tenure “mix” within planning frameworks and approaches</t>
  </si>
  <si>
    <t>Scale up the use of successful sanitation options for tenants (renters) so they can meet demand</t>
  </si>
  <si>
    <t>Strengthen tenure-status informed sanitation options in planning frameworks and approaches</t>
  </si>
  <si>
    <t>City name</t>
  </si>
  <si>
    <t>Date</t>
  </si>
  <si>
    <t>Colour key</t>
  </si>
  <si>
    <t xml:space="preserve">CSDA Initial Scorecard </t>
  </si>
  <si>
    <t>Initial CSDA Input</t>
  </si>
  <si>
    <t>Initial CSDA Graphic</t>
  </si>
  <si>
    <t>Full CSDA Input</t>
  </si>
  <si>
    <t>Full CSDA Graphic</t>
  </si>
  <si>
    <t>Action Checklist</t>
  </si>
  <si>
    <t>Index</t>
  </si>
  <si>
    <t>ISP@incsanprac.com</t>
  </si>
  <si>
    <t>What is the CSDA tool?</t>
  </si>
  <si>
    <r>
      <t xml:space="preserve">A Faecal Waste Flow Diagram (SFD) illustrates the citywide sanitation situation in a city, but not the underlying reasons for that situation.  The </t>
    </r>
    <r>
      <rPr>
        <i/>
        <sz val="11"/>
        <color theme="1"/>
        <rFont val="Calibri"/>
        <family val="2"/>
      </rPr>
      <t>CSDA is a complementary tool</t>
    </r>
    <r>
      <rPr>
        <sz val="11"/>
        <color theme="1"/>
        <rFont val="Calibri"/>
        <family val="2"/>
      </rPr>
      <t xml:space="preserve"> to assess </t>
    </r>
    <r>
      <rPr>
        <b/>
        <i/>
        <sz val="11"/>
        <color theme="1"/>
        <rFont val="Calibri"/>
        <family val="2"/>
      </rPr>
      <t>why</t>
    </r>
    <r>
      <rPr>
        <b/>
        <sz val="11"/>
        <color theme="1"/>
        <rFont val="Calibri"/>
        <family val="2"/>
      </rPr>
      <t xml:space="preserve"> </t>
    </r>
    <r>
      <rPr>
        <sz val="11"/>
        <color theme="1"/>
        <rFont val="Calibri"/>
        <family val="2"/>
      </rPr>
      <t>the situation is as it is</t>
    </r>
    <r>
      <rPr>
        <i/>
        <sz val="11"/>
        <color theme="1"/>
        <rFont val="Calibri"/>
        <family val="2"/>
      </rPr>
      <t xml:space="preserve">.  </t>
    </r>
    <r>
      <rPr>
        <sz val="11"/>
        <color theme="1"/>
        <rFont val="Calibri"/>
        <family val="2"/>
      </rPr>
      <t>It supports a systematic process for working with stakeholders to assess the enabling environment for Citywide Inclusive Sanitation (CWIS).  It also includes an Action Checklist to help stakeholders identify and prioritise immediate and follow-up actions to improve the enabling environment for the delivery and sustained operation of sanitation services. </t>
    </r>
  </si>
  <si>
    <t>CSDA Linkage to Action Checklist</t>
  </si>
  <si>
    <t>Introduction</t>
  </si>
  <si>
    <t>City Sanitation Service Delivery Assessment</t>
  </si>
  <si>
    <r>
      <rPr>
        <b/>
        <u/>
        <sz val="14"/>
        <color theme="0"/>
        <rFont val="Arial Narrow"/>
        <family val="2"/>
      </rPr>
      <t>Enabling:</t>
    </r>
    <r>
      <rPr>
        <b/>
        <sz val="14"/>
        <color theme="0"/>
        <rFont val="Arial Narrow"/>
        <family val="2"/>
      </rPr>
      <t xml:space="preserve">
Current policies, planning issues and budgetary arrangements</t>
    </r>
  </si>
  <si>
    <r>
      <rPr>
        <b/>
        <sz val="10"/>
        <rFont val="Arial Narrow"/>
        <family val="2"/>
      </rPr>
      <t>1.6 Planning and budgeting:</t>
    </r>
    <r>
      <rPr>
        <sz val="10"/>
        <rFont val="Arial Narrow"/>
        <family val="2"/>
      </rPr>
      <t xml:space="preserve"> Is the policy, planning and budgeting process for the provision of sanitation services inclusive, according to the definition agreed with stakeholders?</t>
    </r>
  </si>
  <si>
    <r>
      <rPr>
        <b/>
        <u/>
        <sz val="14"/>
        <color theme="0"/>
        <rFont val="Arial Narrow"/>
        <family val="2"/>
      </rPr>
      <t>Delivering:</t>
    </r>
    <r>
      <rPr>
        <b/>
        <sz val="14"/>
        <color theme="0"/>
        <rFont val="Arial Narrow"/>
        <family val="2"/>
      </rPr>
      <t xml:space="preserve">
Capacity and financing mechanisms to develop improved services</t>
    </r>
  </si>
  <si>
    <r>
      <t xml:space="preserve">S.2.3 Coordination  </t>
    </r>
    <r>
      <rPr>
        <sz val="10"/>
        <rFont val="Arial Narrow"/>
        <family val="2"/>
      </rPr>
      <t xml:space="preserve">Are there effective mechanisms for coordination of sewerage investments between donors; donors and government; and within government? </t>
    </r>
  </si>
  <si>
    <r>
      <rPr>
        <b/>
        <sz val="10"/>
        <rFont val="Arial Narrow"/>
        <family val="2"/>
      </rPr>
      <t>S.2.5 Autonomy:</t>
    </r>
    <r>
      <rPr>
        <sz val="10"/>
        <rFont val="Arial Narrow"/>
        <family val="2"/>
      </rPr>
      <t xml:space="preserve"> Does the entity responsible for sewerage have sufficient autonomy to address identified priorities?</t>
    </r>
  </si>
  <si>
    <r>
      <t>S.3.1 Cost recovery:</t>
    </r>
    <r>
      <rPr>
        <sz val="10"/>
        <color rgb="FF000000"/>
        <rFont val="Arial Narrow"/>
        <family val="2"/>
      </rPr>
      <t xml:space="preserve"> Are sewerage system O&amp;M costs known and fully covered by cost recovery through user fees and/or local taxes or transfers? </t>
    </r>
  </si>
  <si>
    <r>
      <t xml:space="preserve">S.3.2 Monitoring: </t>
    </r>
    <r>
      <rPr>
        <sz val="10"/>
        <color rgb="FF000000"/>
        <rFont val="Arial Narrow"/>
        <family val="2"/>
      </rPr>
      <t>Are there adequately staffed institutions which monitor performance, health and environmental standards for sewerage services?</t>
    </r>
  </si>
  <si>
    <r>
      <t>S.3.3 Enforcement:</t>
    </r>
    <r>
      <rPr>
        <sz val="10"/>
        <rFont val="Arial Narrow"/>
        <family val="2"/>
      </rPr>
      <t xml:space="preserve"> Are failures to meet standards for sewerage system performance systematically monitored and sanctions applied where relevant?</t>
    </r>
  </si>
  <si>
    <r>
      <t>S.3.4 Staffing:</t>
    </r>
    <r>
      <rPr>
        <sz val="10"/>
        <color rgb="FF000000"/>
        <rFont val="Arial Narrow"/>
        <family val="2"/>
      </rPr>
      <t xml:space="preserve"> Does the entity responsible for sewerage have sufficient qualified staff to undertake adaptive planning of sewerage rehabilitation and expansion?</t>
    </r>
  </si>
  <si>
    <r>
      <t xml:space="preserve">S.3.6 Health and Safety: </t>
    </r>
    <r>
      <rPr>
        <sz val="10"/>
        <rFont val="Arial Narrow"/>
        <family val="2"/>
      </rPr>
      <t xml:space="preserve"> Is the health and safety of sewerage workers adequately protected and monitored?</t>
    </r>
  </si>
  <si>
    <r>
      <rPr>
        <b/>
        <sz val="10"/>
        <rFont val="Arial Narrow"/>
        <family val="2"/>
      </rPr>
      <t>N.2.3 Coordination:</t>
    </r>
    <r>
      <rPr>
        <sz val="10"/>
        <rFont val="Arial Narrow"/>
        <family val="2"/>
      </rPr>
      <t xml:space="preserve">  Are there effective mechanisms for coordination of non-sewered sanitation investments between donors; donors and government; and within government? </t>
    </r>
  </si>
  <si>
    <r>
      <rPr>
        <b/>
        <sz val="10"/>
        <color theme="1"/>
        <rFont val="Arial Narrow"/>
        <family val="2"/>
      </rPr>
      <t>N.2.5 Staffing:</t>
    </r>
    <r>
      <rPr>
        <sz val="10"/>
        <color theme="1"/>
        <rFont val="Arial Narrow"/>
        <family val="2"/>
      </rPr>
      <t xml:space="preserve"> Do the mandated institutions have adequate levels of qualified staff to carry out their mandates?</t>
    </r>
  </si>
  <si>
    <r>
      <rPr>
        <b/>
        <sz val="10"/>
        <color theme="1"/>
        <rFont val="Arial Narrow"/>
        <family val="2"/>
      </rPr>
      <t>N.3.2 Monitoring:</t>
    </r>
    <r>
      <rPr>
        <sz val="10"/>
        <color theme="1"/>
        <rFont val="Arial Narrow"/>
        <family val="2"/>
      </rPr>
      <t xml:space="preserve"> Are there adequately staffed institutions which monitor performance, health and environmental standards for non-sewered sanitation?</t>
    </r>
  </si>
  <si>
    <r>
      <rPr>
        <b/>
        <sz val="10"/>
        <color theme="1"/>
        <rFont val="Arial Narrow"/>
        <family val="2"/>
      </rPr>
      <t>N.3.3 Enforcement:</t>
    </r>
    <r>
      <rPr>
        <sz val="10"/>
        <color theme="1"/>
        <rFont val="Arial Narrow"/>
        <family val="2"/>
      </rPr>
      <t xml:space="preserve"> Are failures to meet non-sewered sanitation performance standards systematically monitored and sanctions applied where relevant?</t>
    </r>
  </si>
  <si>
    <r>
      <rPr>
        <b/>
        <sz val="10"/>
        <color theme="1"/>
        <rFont val="Arial Narrow"/>
        <family val="2"/>
      </rPr>
      <t xml:space="preserve">N.3.6 Health and Safety: </t>
    </r>
    <r>
      <rPr>
        <sz val="10"/>
        <rFont val="Arial Narrow"/>
        <family val="2"/>
      </rPr>
      <t xml:space="preserve"> Is the health and safety of non-sewered sanitation workers adequately protected and monitored?</t>
    </r>
  </si>
  <si>
    <t>Capacity, TA
and technology</t>
  </si>
  <si>
    <t>Back to
index</t>
  </si>
  <si>
    <t>Service Delivery Assessment</t>
  </si>
  <si>
    <t>City Sanitation</t>
  </si>
  <si>
    <t>CSDA Initial Assessment</t>
  </si>
  <si>
    <t>CSDA Full Scorecard</t>
  </si>
  <si>
    <t>CSDA Full Assessment</t>
  </si>
  <si>
    <t>Promotion,
User engagement</t>
  </si>
  <si>
    <t>Policy, Legislation, Regulation</t>
  </si>
  <si>
    <t>Actions for immediate impact on non-sewered sanitation</t>
  </si>
  <si>
    <t>Actions for immediate impact on sewered sanitation</t>
  </si>
  <si>
    <t>Actions for immediate impact on sanitation citywide</t>
  </si>
  <si>
    <t xml:space="preserve">Foundations for citywide inclusive sanitation </t>
  </si>
  <si>
    <t>Developing the enabling environment for non-sewered sanitation</t>
  </si>
  <si>
    <t>Developing  the enabling environment for sewered sanitation</t>
  </si>
  <si>
    <r>
      <rPr>
        <b/>
        <sz val="18"/>
        <color theme="1"/>
        <rFont val="Arial Narrow"/>
        <family val="2"/>
      </rPr>
      <t>Acronyms</t>
    </r>
    <r>
      <rPr>
        <b/>
        <sz val="8"/>
        <color theme="1"/>
        <rFont val="Arial"/>
        <family val="2"/>
      </rPr>
      <t xml:space="preserve">
</t>
    </r>
    <r>
      <rPr>
        <sz val="8"/>
        <color theme="1"/>
        <rFont val="Arial"/>
        <family val="2"/>
      </rPr>
      <t xml:space="preserve">
</t>
    </r>
    <r>
      <rPr>
        <sz val="14"/>
        <color theme="1"/>
        <rFont val="Arial"/>
        <family val="2"/>
      </rPr>
      <t>CWIS - citywide inclusive sanitation
FSM - faecal sludge management
NSS - non-sewered sanitation
O&amp;M - operation &amp; maintenance
TA - technical assistance</t>
    </r>
  </si>
  <si>
    <t>Action
focus</t>
  </si>
  <si>
    <t>Version with numbers for colour-blind people</t>
  </si>
  <si>
    <t>Back to Index</t>
  </si>
  <si>
    <t>CSDA graphic with numbers for colour-blind people</t>
  </si>
  <si>
    <r>
      <t>Colour blind users:</t>
    </r>
    <r>
      <rPr>
        <sz val="10"/>
        <color theme="1"/>
        <rFont val="Arial"/>
        <family val="2"/>
      </rPr>
      <t xml:space="preserve"> The CSDA graphics include a second version with numbers</t>
    </r>
  </si>
  <si>
    <t xml:space="preserve">Scores are entered using the drop down menu in each white cell or typing 0, 0.5 or 1 on the two 'input' worksheets. </t>
  </si>
  <si>
    <t>The CSDA tool and User Guide are being improved as we receive feedback.  If you download the files again later there may be minor adjustments and improvements.</t>
  </si>
  <si>
    <t>The CSDA User Guide provides recommendations on how to use the City Service Delivery Assessment for Citywide Inclusive Sanitation.  The CSDA tool will need to be adapted slightly for every city and context, so this is not a prescriptive step-by-step guide.  Just like a saw or a chisel, it is the skill of the user which determines the result.</t>
  </si>
  <si>
    <t>CSDA</t>
  </si>
  <si>
    <t>By entering the city name and CSDA date at the top of the Input sheets, the information will automatically copy to the graphic tabs.</t>
  </si>
  <si>
    <r>
      <t>S.1.1 Policy:</t>
    </r>
    <r>
      <rPr>
        <sz val="10"/>
        <rFont val="Arial Narrow"/>
        <family val="2"/>
      </rPr>
      <t xml:space="preserve"> Is provision of sewerage services (including household connections) adequately supported by an appropriate, widely-known, acknowledged and available national or local policy?</t>
    </r>
  </si>
  <si>
    <r>
      <t>S.1.2 Institutional roles:</t>
    </r>
    <r>
      <rPr>
        <sz val="10"/>
        <rFont val="Arial Narrow"/>
        <family val="2"/>
      </rPr>
      <t xml:space="preserve"> Is responsibility for sewerage service delivery clearly assigned to an entity with well-defined roles, responsibilities and mandates?</t>
    </r>
  </si>
  <si>
    <r>
      <t xml:space="preserve">S.1.3 Legislation / Regulation: </t>
    </r>
    <r>
      <rPr>
        <sz val="10"/>
        <rFont val="Arial Narrow"/>
        <family val="2"/>
      </rPr>
      <t>Are there national and/or local legislation and regulatory mechanisms for sewerage services, backed by any necessary complementary codes, specifications, schedules etc.?</t>
    </r>
  </si>
  <si>
    <r>
      <t>S.1.4 Targets:</t>
    </r>
    <r>
      <rPr>
        <sz val="10"/>
        <rFont val="Arial Narrow"/>
        <family val="2"/>
      </rPr>
      <t xml:space="preserve"> Are service levels and targets for the accessibility of, and connections to, sewerage specified in current approved plans?</t>
    </r>
  </si>
  <si>
    <r>
      <t>S.1.5 Budget lines:</t>
    </r>
    <r>
      <rPr>
        <sz val="10"/>
        <rFont val="Arial Narrow"/>
        <family val="2"/>
      </rPr>
      <t xml:space="preserve"> Are there annual and medium term budget lines for sewerage, including both software, and hardware expansion, operation and maintenance?</t>
    </r>
  </si>
  <si>
    <r>
      <rPr>
        <b/>
        <sz val="10"/>
        <rFont val="Arial Narrow"/>
        <family val="2"/>
      </rPr>
      <t xml:space="preserve">S.2.1 Investment plan: </t>
    </r>
    <r>
      <rPr>
        <sz val="10"/>
        <rFont val="Arial Narrow"/>
        <family val="2"/>
      </rPr>
      <t>Is there an investment plan for sewerage hardware and software, which includes all the components necessary to achieve service level targets (S.1.4) over the medium term?</t>
    </r>
  </si>
  <si>
    <r>
      <rPr>
        <b/>
        <sz val="10"/>
        <rFont val="Arial Narrow"/>
        <family val="2"/>
      </rPr>
      <t>S.2.2 Adequate funding:</t>
    </r>
    <r>
      <rPr>
        <sz val="10"/>
        <rFont val="Arial Narrow"/>
        <family val="2"/>
      </rPr>
      <t xml:space="preserve"> Are annual funding allocations for sewerage sufficient to achieve service level targets (S.1.4) and are they used as planned?</t>
    </r>
  </si>
  <si>
    <r>
      <rPr>
        <b/>
        <sz val="10"/>
        <rFont val="Arial Narrow"/>
        <family val="2"/>
      </rPr>
      <t>S.2.4 Institutional capacity:</t>
    </r>
    <r>
      <rPr>
        <sz val="10"/>
        <rFont val="Arial Narrow"/>
        <family val="2"/>
      </rPr>
      <t xml:space="preserve"> Is responsibility for delivery of sewerage services mandated to an adequately staffed and structured entity?</t>
    </r>
  </si>
  <si>
    <r>
      <rPr>
        <b/>
        <sz val="10"/>
        <rFont val="Arial Narrow"/>
        <family val="2"/>
      </rPr>
      <t xml:space="preserve">S.2.6 Outreach: </t>
    </r>
    <r>
      <rPr>
        <sz val="10"/>
        <rFont val="Arial Narrow"/>
        <family val="2"/>
      </rPr>
      <t xml:space="preserve"> Are there active programmes promoting sewer connections, behaviour change and community engagement?</t>
    </r>
  </si>
  <si>
    <r>
      <t xml:space="preserve">S.3.7 Capacity-building: </t>
    </r>
    <r>
      <rPr>
        <sz val="10"/>
        <rFont val="Arial Narrow"/>
        <family val="2"/>
      </rPr>
      <t>Are there on-going programmes and measures to build the capacity of the sewerage service provider?</t>
    </r>
  </si>
  <si>
    <r>
      <rPr>
        <b/>
        <sz val="10"/>
        <color theme="1"/>
        <rFont val="Arial Narrow"/>
        <family val="2"/>
      </rPr>
      <t>3.8 Growth:</t>
    </r>
    <r>
      <rPr>
        <sz val="10"/>
        <color theme="1"/>
        <rFont val="Arial Narrow"/>
        <family val="2"/>
      </rPr>
      <t xml:space="preserve"> Are sanitation services keeping pace with population growth?</t>
    </r>
  </si>
  <si>
    <t>1: Policy is appropriate, widely-known, acknowledged and available</t>
  </si>
  <si>
    <t>0.5: Policy is appropriate, but not widely-known, acknowledged or available; or exists only as a guideline or strategy without legal force</t>
  </si>
  <si>
    <t>1: Responsibility clearly assigned to an entity with well-defined roles, responsibilities and mandates</t>
  </si>
  <si>
    <t>0.5: Responsibility unclear or ambiguous, or roles, responsibilities and mandates poorly defined</t>
  </si>
  <si>
    <t>0: No entity with well-defined roles, responsibilities and mandates for sewerage exists</t>
  </si>
  <si>
    <t>1: Legislation and regulatory mechanisms are comprehensive, in place and widely publicised</t>
  </si>
  <si>
    <t>0.5:Legislation and regulatory mechanisms are comprehensive and in place, but not widely publicised</t>
  </si>
  <si>
    <t>1: Service levels and targets are clearly specified and officially adopted</t>
  </si>
  <si>
    <t>0.5: Service levels are specified, but targets not stated, or not officially adopted</t>
  </si>
  <si>
    <t>0.5: Annual and medium term budget lines are unclear, poorly defined, or lack adequate software components</t>
  </si>
  <si>
    <t>1: There is an investment plan, which includes all the components necessary to meet targets over the medium term</t>
  </si>
  <si>
    <t>0:5 There is an investment plan, which includes some (~50%) of the components necessary to meet targets over the medium term</t>
  </si>
  <si>
    <t>1: Funding allocations are sufficient and used as planned</t>
  </si>
  <si>
    <t>0.5:  Funding allocations are only partially sufficient or partially used as planned</t>
  </si>
  <si>
    <t>1: Entity has adequate autonomy to function according to priorities</t>
  </si>
  <si>
    <t>1:  There are systematic programmes promoting sewer connections, behaviour change and community engagement</t>
  </si>
  <si>
    <t>1: The entity has a staff development programme and incentives to retain workers</t>
  </si>
  <si>
    <t>0.5: The entity has either a staff development programme or incentives to retain workers, but not both</t>
  </si>
  <si>
    <t>1:  Capacity-building is being implemented according to an agreed plan</t>
  </si>
  <si>
    <t>0.5: Limited capacity-building is implemented on an ad-hoc basis</t>
  </si>
  <si>
    <t>0: No or very little capacity-building is carried out</t>
  </si>
  <si>
    <t>1: Sanitation services are expanding significantly faster than population, and the number of people with unsafe sanitation is decreasing</t>
  </si>
  <si>
    <t>0.5: Sanitation services are more or less keeping pace with population growth</t>
  </si>
  <si>
    <t>0: Population is growing significantly faster than sanitation services, and the number of people with unsafe sanitation is increasing</t>
  </si>
  <si>
    <t>1: Safe sanitation services are affordable and available to all users, including poor and vulnerable people.</t>
  </si>
  <si>
    <t>0.5: Safe sanitation services are available to about half of poor and vulnerable people</t>
  </si>
  <si>
    <t>0: Safe sanitation services are not available to many poor and vulnerable people, or this is not known.</t>
  </si>
  <si>
    <r>
      <rPr>
        <b/>
        <sz val="10"/>
        <color theme="1"/>
        <rFont val="Arial Narrow"/>
        <family val="2"/>
      </rPr>
      <t>N.1.1 Policy:</t>
    </r>
    <r>
      <rPr>
        <sz val="10"/>
        <color theme="1"/>
        <rFont val="Arial Narrow"/>
        <family val="2"/>
      </rPr>
      <t xml:space="preserve"> Is use of non-sewered sanitation services enabled by an appropriate, widely-known, acknowledged and available national or local policy?</t>
    </r>
  </si>
  <si>
    <r>
      <rPr>
        <b/>
        <sz val="10"/>
        <color theme="1"/>
        <rFont val="Arial Narrow"/>
        <family val="2"/>
      </rPr>
      <t>N.1.2 Institutional roles:</t>
    </r>
    <r>
      <rPr>
        <sz val="10"/>
        <color theme="1"/>
        <rFont val="Arial Narrow"/>
        <family val="2"/>
      </rPr>
      <t xml:space="preserve"> Is responsibility for non-sewered sanitation service delivery clearly assigned to institution(s) with well-defined roles, responsibilities and mandates?</t>
    </r>
  </si>
  <si>
    <r>
      <rPr>
        <b/>
        <sz val="10"/>
        <color theme="1"/>
        <rFont val="Arial Narrow"/>
        <family val="2"/>
      </rPr>
      <t>N.1.3 Legislation / Regulation:</t>
    </r>
    <r>
      <rPr>
        <sz val="10"/>
        <color theme="1"/>
        <rFont val="Arial Narrow"/>
        <family val="2"/>
      </rPr>
      <t xml:space="preserve"> Are there national and/or local legislation and regulatory mechanisms for non-sewered sanitation, backed by any necessary complementary codes, specifications, schedules etc.?</t>
    </r>
  </si>
  <si>
    <r>
      <rPr>
        <b/>
        <sz val="10"/>
        <color theme="1"/>
        <rFont val="Arial Narrow"/>
        <family val="2"/>
      </rPr>
      <t>N.1.4 Targets:</t>
    </r>
    <r>
      <rPr>
        <sz val="10"/>
        <color theme="1"/>
        <rFont val="Arial Narrow"/>
        <family val="2"/>
      </rPr>
      <t xml:space="preserve"> Are service levels and targets for non-sewered sanitation specified in current approved plans?</t>
    </r>
  </si>
  <si>
    <r>
      <rPr>
        <b/>
        <sz val="10"/>
        <color theme="1"/>
        <rFont val="Arial Narrow"/>
        <family val="2"/>
      </rPr>
      <t xml:space="preserve">N.1.5 Budget lines: </t>
    </r>
    <r>
      <rPr>
        <sz val="10"/>
        <color theme="1"/>
        <rFont val="Arial Narrow"/>
        <family val="2"/>
      </rPr>
      <t>Are there annual and medium-term budget lines for non-sewered sanitation, including both hardware and software?</t>
    </r>
  </si>
  <si>
    <r>
      <t>1.6 Planning and budgeting:</t>
    </r>
    <r>
      <rPr>
        <sz val="10"/>
        <rFont val="Arial Narrow"/>
        <family val="2"/>
      </rPr>
      <t xml:space="preserve"> Does the policy, planning and budgeting process address inclusive sanitation services, according to the definition agreed with stakeholders?</t>
    </r>
  </si>
  <si>
    <r>
      <rPr>
        <b/>
        <sz val="10"/>
        <rFont val="Arial Narrow"/>
        <family val="2"/>
      </rPr>
      <t xml:space="preserve">N.2.1 Investment plan: </t>
    </r>
    <r>
      <rPr>
        <sz val="10"/>
        <rFont val="Arial Narrow"/>
        <family val="2"/>
      </rPr>
      <t>Is there an investment plan for non-sewered sanitation hardware and software, which includes all the components necessary to achieve service level targets (N.1.4) over the medium term?</t>
    </r>
  </si>
  <si>
    <r>
      <rPr>
        <b/>
        <sz val="10"/>
        <rFont val="Arial Narrow"/>
        <family val="2"/>
      </rPr>
      <t>N.2.2 Adequate funding:</t>
    </r>
    <r>
      <rPr>
        <sz val="10"/>
        <rFont val="Arial Narrow"/>
        <family val="2"/>
      </rPr>
      <t xml:space="preserve"> Are annual funding allocations for non-sewered sanitation sufficient to achieve service level targets (N.1.4) and are they used as planned?</t>
    </r>
  </si>
  <si>
    <r>
      <rPr>
        <b/>
        <sz val="10"/>
        <color theme="1"/>
        <rFont val="Arial Narrow"/>
        <family val="2"/>
      </rPr>
      <t>N.2.4 Institutional capacity:</t>
    </r>
    <r>
      <rPr>
        <sz val="10"/>
        <color theme="1"/>
        <rFont val="Arial Narrow"/>
        <family val="2"/>
      </rPr>
      <t xml:space="preserve"> Is responsibility for delivery of non-sewered sanitation services mandated to fully established and appropriately structured institutions?</t>
    </r>
  </si>
  <si>
    <r>
      <rPr>
        <b/>
        <sz val="10"/>
        <color theme="1"/>
        <rFont val="Arial Narrow"/>
        <family val="2"/>
      </rPr>
      <t>N.2.6 Outreach:</t>
    </r>
    <r>
      <rPr>
        <sz val="10"/>
        <color theme="1"/>
        <rFont val="Arial Narrow"/>
        <family val="2"/>
      </rPr>
      <t xml:space="preserve">  Are there active promotion programmes for</t>
    </r>
    <r>
      <rPr>
        <b/>
        <sz val="10"/>
        <color theme="1"/>
        <rFont val="Arial Narrow"/>
        <family val="2"/>
      </rPr>
      <t xml:space="preserve"> </t>
    </r>
    <r>
      <rPr>
        <sz val="10"/>
        <color theme="1"/>
        <rFont val="Arial Narrow"/>
        <family val="2"/>
      </rPr>
      <t>safe non-sewered sanitation, behaviour change and community engagement?</t>
    </r>
  </si>
  <si>
    <r>
      <rPr>
        <b/>
        <sz val="10"/>
        <color theme="1"/>
        <rFont val="Arial Narrow"/>
        <family val="2"/>
      </rPr>
      <t>N.3.1 Cost recovery:</t>
    </r>
    <r>
      <rPr>
        <sz val="10"/>
        <color rgb="FF000000"/>
        <rFont val="Arial Narrow"/>
        <family val="2"/>
      </rPr>
      <t xml:space="preserve">  Can non-sewered sanitation service providers cover their full operating costs and make reasonable profits from user fees and/or local revenue or transfers?</t>
    </r>
  </si>
  <si>
    <r>
      <rPr>
        <b/>
        <sz val="10"/>
        <color theme="1"/>
        <rFont val="Arial Narrow"/>
        <family val="2"/>
      </rPr>
      <t xml:space="preserve">N.3.4 Staffing: </t>
    </r>
    <r>
      <rPr>
        <sz val="10"/>
        <color theme="1"/>
        <rFont val="Arial Narrow"/>
        <family val="2"/>
      </rPr>
      <t>Do the institutions responsible for non-sewered sanitation have sufficient qualified staff to undertake adaptive planning and implementation for service expansion?</t>
    </r>
  </si>
  <si>
    <r>
      <rPr>
        <b/>
        <sz val="10"/>
        <color theme="1"/>
        <rFont val="Arial Narrow"/>
        <family val="2"/>
      </rPr>
      <t>N.3.7 Private sector capacity-building:</t>
    </r>
    <r>
      <rPr>
        <sz val="10"/>
        <color theme="1"/>
        <rFont val="Arial Narrow"/>
        <family val="2"/>
      </rPr>
      <t xml:space="preserve"> Are there on-going programmes and measures to build the capacity of private sector service providers to deliver non-sewered sanitation services?</t>
    </r>
  </si>
  <si>
    <t>1: Responsibility clearly assigned to institution(s) with well-defined roles, responsibilities and mandates</t>
  </si>
  <si>
    <t>0: No institution(s) with well-defined roles, responsibilities and mandates for non-sewered sanitation exists</t>
  </si>
  <si>
    <t>1: Annual and medium term budget lines for non-sewered sanitation exist  and include hardware and software</t>
  </si>
  <si>
    <t>1: Mechanisms exist and are they effective at coordinating investments</t>
  </si>
  <si>
    <t>1:  The mandated institutions are fully established and appropriately structured</t>
  </si>
  <si>
    <t>0.5:  The mandated institutions are not fully established or appropriately structured</t>
  </si>
  <si>
    <t>0.5: The institutions have some qualified staff, but not at adequate levels to carry out their mandates</t>
  </si>
  <si>
    <t>1:  There are systematic programmes promoting safe non-sewered sanitation, behaviour change and community engagement</t>
  </si>
  <si>
    <t>0.5: Operating costs partially covered, with minimal profits or service quality compromised</t>
  </si>
  <si>
    <t>0: Service providers are sub-standard or very few, because operating costs cannot be covered</t>
  </si>
  <si>
    <t>0.5: The entities have either staff development programmes or incentives to retain workers, but not both.</t>
  </si>
  <si>
    <t>0.5:  Sanitation data is collected on an ad-hoc basis with incomplete spatial coverage or not used for planning</t>
  </si>
  <si>
    <t>Capacity,Technical assistance, Technology</t>
  </si>
  <si>
    <t>Sewage treatment &amp; reuse</t>
  </si>
  <si>
    <t>Sludge treatment &amp; reuse</t>
  </si>
  <si>
    <t>Toilet, pit 
or septic tank</t>
  </si>
  <si>
    <t>Sewerage services are officially defined and regulated</t>
  </si>
  <si>
    <t>Sewerage services are assumed but not clearly defined or regulated</t>
  </si>
  <si>
    <t>Sewerage is not (yet) required within the urban area or not regulated</t>
  </si>
  <si>
    <t xml:space="preserve">Operational costs are covered by user tariffs and other sources and able to expand the system to meet demand </t>
  </si>
  <si>
    <t xml:space="preserve"> User tariffs and transfers exist but are inadequate. Operational costs are partly covered, and demand is not met</t>
  </si>
  <si>
    <t>Tariffs are minimal and operational budgets are unable to be met.</t>
  </si>
  <si>
    <t>80%-100%</t>
  </si>
  <si>
    <t>50%-80%</t>
  </si>
  <si>
    <t>0%-50%</t>
  </si>
  <si>
    <t>Institutional arrangements are clearly defined, structured, financed and staffed</t>
  </si>
  <si>
    <t>Institutional arrangements are defined or partially defined, but inadequately structured, financed and/or staffed</t>
  </si>
  <si>
    <t>Institutional arrangements are undefined</t>
  </si>
  <si>
    <t>Non-sewered sanitation is officially clearly recognised as a public service</t>
  </si>
  <si>
    <t>Some types of safe NSS are explicitly illegal or NSS is not recognised</t>
  </si>
  <si>
    <t>Partial or unclear recognition of NSS</t>
  </si>
  <si>
    <t>The leaders are not yet really interested or motivated and there is no significant action and budgets.
     leadership evident</t>
  </si>
  <si>
    <t>Some local leaders are becoming interested or statements have been made, but commitment is not yet translated to action and budgets</t>
  </si>
  <si>
    <t>Yes, local leaders are committed to and starting to make the changes needed to implement fully inclusive sanitation services</t>
  </si>
  <si>
    <t>Regulatory and financial support for sanitation in informal settlements exists and is actioned</t>
  </si>
  <si>
    <t>Regulatory and financial support for sanitation in informal settlements is limited, due to unclear mandates or lack of action</t>
  </si>
  <si>
    <t>There is no framework for public management of sanitation in informal settlements</t>
  </si>
  <si>
    <t>Institutional arrangements are clearly defined, structured and staffed</t>
  </si>
  <si>
    <t>Institutional arrangements are defined, but not adequately structured and staffed</t>
  </si>
  <si>
    <t xml:space="preserve">Institutional arrangements are not defined </t>
  </si>
  <si>
    <t xml:space="preserve"> 1:</t>
  </si>
  <si>
    <t xml:space="preserve"> 0.5:</t>
  </si>
  <si>
    <t xml:space="preserve"> 0:</t>
  </si>
  <si>
    <t>Based on user needs and aspirations, identify technology gaps and pilot appropriate, affordable options</t>
  </si>
  <si>
    <r>
      <t xml:space="preserve">2.7 Technology: </t>
    </r>
    <r>
      <rPr>
        <sz val="10"/>
        <rFont val="Arial Narrow"/>
        <family val="2"/>
      </rPr>
      <t>Are</t>
    </r>
    <r>
      <rPr>
        <b/>
        <sz val="10"/>
        <rFont val="Arial Narrow"/>
        <family val="2"/>
      </rPr>
      <t xml:space="preserve"> </t>
    </r>
    <r>
      <rPr>
        <sz val="10"/>
        <rFont val="Arial Narrow"/>
        <family val="2"/>
      </rPr>
      <t xml:space="preserve">there affordable, appropriate, safe and adaptable technologies available to meet the needs of </t>
    </r>
    <r>
      <rPr>
        <sz val="10"/>
        <color rgb="FFFF0000"/>
        <rFont val="Arial Narrow"/>
        <family val="2"/>
      </rPr>
      <t xml:space="preserve">women, </t>
    </r>
    <r>
      <rPr>
        <sz val="10"/>
        <rFont val="Arial Narrow"/>
        <family val="2"/>
      </rPr>
      <t>poor and vulnerable people, according to the agreed definition?</t>
    </r>
  </si>
  <si>
    <r>
      <t xml:space="preserve">2.7 Technology: </t>
    </r>
    <r>
      <rPr>
        <sz val="10"/>
        <rFont val="Arial Narrow"/>
        <family val="2"/>
      </rPr>
      <t>Are</t>
    </r>
    <r>
      <rPr>
        <b/>
        <sz val="10"/>
        <rFont val="Arial Narrow"/>
        <family val="2"/>
      </rPr>
      <t xml:space="preserve"> </t>
    </r>
    <r>
      <rPr>
        <sz val="10"/>
        <rFont val="Arial Narrow"/>
        <family val="2"/>
      </rPr>
      <t xml:space="preserve">there affordable, appropriate, safe and adaptable technologies available to meet the needs of </t>
    </r>
    <r>
      <rPr>
        <sz val="10"/>
        <color rgb="FFFF0000"/>
        <rFont val="Arial Narrow"/>
        <family val="2"/>
      </rPr>
      <t>women,</t>
    </r>
    <r>
      <rPr>
        <sz val="10"/>
        <rFont val="Arial Narrow"/>
        <family val="2"/>
      </rPr>
      <t xml:space="preserve"> poor and vulnerable people, according to the agreed definition?</t>
    </r>
  </si>
  <si>
    <r>
      <rPr>
        <b/>
        <sz val="10"/>
        <rFont val="Arial Narrow"/>
        <family val="2"/>
      </rPr>
      <t xml:space="preserve">2.8 Funding: </t>
    </r>
    <r>
      <rPr>
        <sz val="10"/>
        <rFont val="Arial Narrow"/>
        <family val="2"/>
      </rPr>
      <t xml:space="preserve"> Are there specific funding mechanisms to support appropriate, safe and adaptable sanitation services to all users, including </t>
    </r>
    <r>
      <rPr>
        <sz val="10"/>
        <color rgb="FFFF0000"/>
        <rFont val="Arial Narrow"/>
        <family val="2"/>
      </rPr>
      <t>women,</t>
    </r>
    <r>
      <rPr>
        <sz val="10"/>
        <rFont val="Arial Narrow"/>
        <family val="2"/>
      </rPr>
      <t xml:space="preserve"> poor and vulnerable people, according to the agreed definition.</t>
    </r>
  </si>
  <si>
    <r>
      <t>2.8 Funding:  Are there specific</t>
    </r>
    <r>
      <rPr>
        <sz val="10"/>
        <rFont val="Arial Narrow"/>
        <family val="2"/>
      </rPr>
      <t xml:space="preserve"> funding mechanisms to support appropriate, safe and adaptable sanitation services to all users, including </t>
    </r>
    <r>
      <rPr>
        <sz val="10"/>
        <color rgb="FFFF0000"/>
        <rFont val="Arial Narrow"/>
        <family val="2"/>
      </rPr>
      <t>women,</t>
    </r>
    <r>
      <rPr>
        <sz val="10"/>
        <rFont val="Arial Narrow"/>
        <family val="2"/>
      </rPr>
      <t xml:space="preserve"> poor and vulnerable people, according to the agreed definition.</t>
    </r>
  </si>
  <si>
    <r>
      <t>3.9 Planning from evidence:</t>
    </r>
    <r>
      <rPr>
        <sz val="10"/>
        <color rgb="FF000000"/>
        <rFont val="Arial Narrow"/>
        <family val="2"/>
      </rPr>
      <t xml:space="preserve"> Is sanitation data routinely collected, including from</t>
    </r>
    <r>
      <rPr>
        <sz val="10"/>
        <color rgb="FFFF0000"/>
        <rFont val="Arial Narrow"/>
        <family val="2"/>
      </rPr>
      <t xml:space="preserve"> women, </t>
    </r>
    <r>
      <rPr>
        <sz val="10"/>
        <color rgb="FF000000"/>
        <rFont val="Arial Narrow"/>
        <family val="2"/>
      </rPr>
      <t>poor and vulnerable people, according  the agreed definition, and used for planning services?</t>
    </r>
  </si>
  <si>
    <r>
      <t xml:space="preserve">3.10 Outcomes:  </t>
    </r>
    <r>
      <rPr>
        <sz val="10"/>
        <color rgb="FF000000"/>
        <rFont val="Arial Narrow"/>
        <family val="2"/>
      </rPr>
      <t xml:space="preserve">Do the city's sanitation systems ACTUALLY provide safe sanitation services for all users, including </t>
    </r>
    <r>
      <rPr>
        <sz val="10"/>
        <color rgb="FFFF0000"/>
        <rFont val="Arial Narrow"/>
        <family val="2"/>
      </rPr>
      <t>women,</t>
    </r>
    <r>
      <rPr>
        <sz val="10"/>
        <color rgb="FF000000"/>
        <rFont val="Arial Narrow"/>
        <family val="2"/>
      </rPr>
      <t xml:space="preserve"> poor and vulnerable people, according to the agreed definition?</t>
    </r>
  </si>
  <si>
    <r>
      <t xml:space="preserve">3.10 Outcomes:  </t>
    </r>
    <r>
      <rPr>
        <sz val="10"/>
        <color rgb="FF000000"/>
        <rFont val="Arial Narrow"/>
        <family val="2"/>
      </rPr>
      <t xml:space="preserve">Do the city's sanitation systems ACTUALLY provide safe sanitation services for all users, including </t>
    </r>
    <r>
      <rPr>
        <sz val="10"/>
        <color rgb="FFFF0000"/>
        <rFont val="Arial Narrow"/>
        <family val="2"/>
      </rPr>
      <t xml:space="preserve">women, </t>
    </r>
    <r>
      <rPr>
        <sz val="10"/>
        <color rgb="FF000000"/>
        <rFont val="Arial Narrow"/>
        <family val="2"/>
      </rPr>
      <t>poor and vulnerable people, according to the agreed definition?</t>
    </r>
  </si>
  <si>
    <r>
      <t>3.9 Planning from evidence:</t>
    </r>
    <r>
      <rPr>
        <sz val="10"/>
        <color rgb="FF000000"/>
        <rFont val="Arial Narrow"/>
        <family val="2"/>
      </rPr>
      <t xml:space="preserve"> Is sanitation data routinely collected, including from </t>
    </r>
    <r>
      <rPr>
        <sz val="10"/>
        <color rgb="FFFF0000"/>
        <rFont val="Arial Narrow"/>
        <family val="2"/>
      </rPr>
      <t xml:space="preserve">women, </t>
    </r>
    <r>
      <rPr>
        <sz val="10"/>
        <color rgb="FF000000"/>
        <rFont val="Arial Narrow"/>
        <family val="2"/>
      </rPr>
      <t>poor and vulnerable people, according  the definition, and used for planning services?</t>
    </r>
  </si>
  <si>
    <r>
      <t>S.3.5 Staff development:</t>
    </r>
    <r>
      <rPr>
        <sz val="10"/>
        <color rgb="FF000000"/>
        <rFont val="Arial Narrow"/>
        <family val="2"/>
      </rPr>
      <t xml:space="preserve"> Does the entity responsible for sewerage have an active </t>
    </r>
    <r>
      <rPr>
        <sz val="10"/>
        <color rgb="FFFF0000"/>
        <rFont val="Arial Narrow"/>
        <family val="2"/>
      </rPr>
      <t>and gender-aware</t>
    </r>
    <r>
      <rPr>
        <sz val="10"/>
        <color rgb="FF000000"/>
        <rFont val="Arial Narrow"/>
        <family val="2"/>
      </rPr>
      <t xml:space="preserve"> staff development programme and incentives to retain workers?</t>
    </r>
  </si>
  <si>
    <r>
      <rPr>
        <b/>
        <sz val="10"/>
        <color theme="1"/>
        <rFont val="Arial Narrow"/>
        <family val="2"/>
      </rPr>
      <t>N.3.5 Staff development:</t>
    </r>
    <r>
      <rPr>
        <sz val="10"/>
        <color theme="1"/>
        <rFont val="Arial Narrow"/>
        <family val="2"/>
      </rPr>
      <t xml:space="preserve"> Do the institutions responsible for non-sewered sanitation have active </t>
    </r>
    <r>
      <rPr>
        <sz val="10"/>
        <color rgb="FFFF0000"/>
        <rFont val="Arial Narrow"/>
        <family val="2"/>
      </rPr>
      <t xml:space="preserve">and gender-aware </t>
    </r>
    <r>
      <rPr>
        <sz val="10"/>
        <color theme="1"/>
        <rFont val="Arial Narrow"/>
        <family val="2"/>
      </rPr>
      <t>staff development programmes and incentives to retain workers?</t>
    </r>
  </si>
  <si>
    <t xml:space="preserve">What is the CSDA User Guide? </t>
  </si>
  <si>
    <t>Click the boxes (hyperlinks) above to go directly to a worksheet, or click the tabs directly.</t>
  </si>
  <si>
    <t>Inclusive Sanitation in Practice, UK, 2 Aug 2021</t>
  </si>
  <si>
    <t>Identify the financing required to address service improvements to the poorest, women and vulnerable groups</t>
  </si>
  <si>
    <t>Consult users to identify sanitation needs and aspirations, taking account of housing tenure mix, ensuring women and vulnerable groups are heard</t>
  </si>
  <si>
    <t>Conduct  diagnostic studies disaggregated by area and gender as basis for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</si>
</sst>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m\-yyyy"/>
  </numFmts>
  <fonts count="9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rgb="FF000000"/>
      <name val="Calibri"/>
      <family val="2"/>
    </font>
    <font>
      <sz val="10"/>
      <color theme="1"/>
      <name val="Calibri"/>
      <family val="2"/>
      <scheme val="minor"/>
    </font>
    <font>
      <b/>
      <sz val="12"/>
      <color theme="0"/>
      <name val="Calibri"/>
      <family val="2"/>
      <scheme val="minor"/>
    </font>
    <font>
      <sz val="12"/>
      <color theme="0"/>
      <name val="Calibri"/>
      <family val="2"/>
      <scheme val="minor"/>
    </font>
    <font>
      <i/>
      <sz val="12"/>
      <color theme="1"/>
      <name val="Calibri"/>
      <family val="2"/>
      <scheme val="minor"/>
    </font>
    <font>
      <b/>
      <sz val="12"/>
      <color rgb="FFFFFFFF"/>
      <name val="Calibri"/>
      <family val="2"/>
    </font>
    <font>
      <b/>
      <sz val="10"/>
      <color rgb="FFFFFFFF"/>
      <name val="Calibri"/>
      <family val="2"/>
    </font>
    <font>
      <b/>
      <sz val="12"/>
      <color theme="0"/>
      <name val="Calibri"/>
      <family val="2"/>
    </font>
    <font>
      <b/>
      <sz val="10"/>
      <color theme="0"/>
      <name val="Calibri"/>
      <family val="2"/>
    </font>
    <font>
      <sz val="12"/>
      <color theme="1"/>
      <name val="Arial"/>
      <family val="2"/>
    </font>
    <font>
      <sz val="12"/>
      <color theme="0"/>
      <name val="Arial"/>
      <family val="2"/>
    </font>
    <font>
      <sz val="14"/>
      <color theme="1"/>
      <name val="Calibri"/>
      <family val="2"/>
      <scheme val="minor"/>
    </font>
    <font>
      <b/>
      <sz val="9"/>
      <color theme="1"/>
      <name val="Calibri"/>
      <family val="2"/>
      <scheme val="minor"/>
    </font>
    <font>
      <b/>
      <sz val="10"/>
      <color theme="1"/>
      <name val="Arial"/>
      <family val="2"/>
    </font>
    <font>
      <b/>
      <sz val="16"/>
      <color theme="1"/>
      <name val="Calibri"/>
      <family val="2"/>
      <scheme val="minor"/>
    </font>
    <font>
      <sz val="9"/>
      <color theme="1"/>
      <name val="Arial"/>
      <family val="2"/>
    </font>
    <font>
      <b/>
      <sz val="8.5"/>
      <color theme="1"/>
      <name val="Arial"/>
      <family val="2"/>
    </font>
    <font>
      <sz val="8.5"/>
      <color theme="1"/>
      <name val="Arial"/>
      <family val="2"/>
    </font>
    <font>
      <sz val="10"/>
      <name val="Arial Narrow"/>
      <family val="2"/>
    </font>
    <font>
      <b/>
      <sz val="11"/>
      <color theme="1"/>
      <name val="Arial Narrow"/>
      <family val="2"/>
    </font>
    <font>
      <sz val="11"/>
      <color theme="1"/>
      <name val="Arial Narrow"/>
      <family val="2"/>
    </font>
    <font>
      <sz val="9"/>
      <color theme="1"/>
      <name val="Arial Narrow"/>
      <family val="2"/>
    </font>
    <font>
      <b/>
      <sz val="12"/>
      <color theme="1"/>
      <name val="Arial Narrow"/>
      <family val="2"/>
    </font>
    <font>
      <sz val="12"/>
      <color theme="1"/>
      <name val="Arial Narrow"/>
      <family val="2"/>
    </font>
    <font>
      <b/>
      <sz val="10"/>
      <color theme="1"/>
      <name val="Arial Narrow"/>
      <family val="2"/>
    </font>
    <font>
      <b/>
      <i/>
      <sz val="11"/>
      <color theme="1"/>
      <name val="Arial Narrow"/>
      <family val="2"/>
    </font>
    <font>
      <b/>
      <sz val="11"/>
      <color theme="1"/>
      <name val="Calibri"/>
      <family val="2"/>
    </font>
    <font>
      <sz val="14"/>
      <color theme="1"/>
      <name val="Arial"/>
      <family val="2"/>
    </font>
    <font>
      <b/>
      <sz val="7"/>
      <color theme="1"/>
      <name val="Arial Narrow"/>
      <family val="2"/>
    </font>
    <font>
      <sz val="11"/>
      <name val="Arial Narrow"/>
      <family val="2"/>
    </font>
    <font>
      <b/>
      <sz val="9"/>
      <color theme="1" tint="0.34998626667073579"/>
      <name val="Arial"/>
      <family val="2"/>
    </font>
    <font>
      <sz val="7"/>
      <color theme="1"/>
      <name val="Arial Narrow"/>
      <family val="2"/>
    </font>
    <font>
      <sz val="15"/>
      <color theme="0"/>
      <name val="Arial Black"/>
      <family val="2"/>
    </font>
    <font>
      <b/>
      <sz val="11"/>
      <name val="Arial Narrow"/>
      <family val="2"/>
    </font>
    <font>
      <sz val="14"/>
      <color theme="0"/>
      <name val="Arial Black"/>
      <family val="2"/>
    </font>
    <font>
      <sz val="8"/>
      <color theme="1"/>
      <name val="Arial"/>
      <family val="2"/>
    </font>
    <font>
      <sz val="8"/>
      <color theme="1"/>
      <name val="Arial Narrow"/>
      <family val="2"/>
    </font>
    <font>
      <sz val="8"/>
      <color theme="0" tint="-0.34998626667073579"/>
      <name val="Arial"/>
      <family val="2"/>
    </font>
    <font>
      <b/>
      <sz val="12"/>
      <color theme="0"/>
      <name val="Arial Narrow"/>
      <family val="2"/>
    </font>
    <font>
      <b/>
      <sz val="14"/>
      <color theme="1"/>
      <name val="Arial"/>
      <family val="2"/>
    </font>
    <font>
      <b/>
      <sz val="26"/>
      <color theme="0"/>
      <name val="Arial Narrow"/>
      <family val="2"/>
    </font>
    <font>
      <sz val="26"/>
      <color theme="1"/>
      <name val="Arial Narrow"/>
      <family val="2"/>
    </font>
    <font>
      <b/>
      <sz val="22"/>
      <color rgb="FFFFFFFF"/>
      <name val="Arial Narrow"/>
      <family val="2"/>
    </font>
    <font>
      <b/>
      <sz val="26"/>
      <color rgb="FFFFFFFF"/>
      <name val="Arial Narrow"/>
      <family val="2"/>
    </font>
    <font>
      <b/>
      <sz val="14"/>
      <color theme="0"/>
      <name val="Arial Narrow"/>
      <family val="2"/>
    </font>
    <font>
      <sz val="14"/>
      <color theme="1"/>
      <name val="Arial Narrow"/>
      <family val="2"/>
    </font>
    <font>
      <b/>
      <sz val="22"/>
      <color theme="0"/>
      <name val="Arial Narrow"/>
      <family val="2"/>
    </font>
    <font>
      <b/>
      <sz val="9"/>
      <color theme="1"/>
      <name val="Arial Narrow"/>
      <family val="2"/>
    </font>
    <font>
      <sz val="10"/>
      <color theme="1"/>
      <name val="Wingdings"/>
      <charset val="2"/>
    </font>
    <font>
      <sz val="18"/>
      <color theme="0"/>
      <name val="Arial Black"/>
      <family val="2"/>
    </font>
    <font>
      <b/>
      <sz val="24"/>
      <name val="Arial"/>
      <family val="2"/>
    </font>
    <font>
      <sz val="10"/>
      <color theme="0"/>
      <name val="Arial"/>
      <family val="2"/>
    </font>
    <font>
      <b/>
      <sz val="8"/>
      <color theme="1"/>
      <name val="Arial"/>
      <family val="2"/>
    </font>
    <font>
      <b/>
      <sz val="8"/>
      <name val="Arial"/>
      <family val="2"/>
    </font>
    <font>
      <b/>
      <sz val="9"/>
      <color theme="1"/>
      <name val="Arial"/>
      <family val="2"/>
    </font>
    <font>
      <b/>
      <sz val="14"/>
      <color theme="1"/>
      <name val="Arial Narrow"/>
      <family val="2"/>
    </font>
    <font>
      <sz val="10"/>
      <color theme="0" tint="-0.499984740745262"/>
      <name val="Arial"/>
      <family val="2"/>
    </font>
    <font>
      <sz val="11"/>
      <color theme="1"/>
      <name val="Arial"/>
      <family val="2"/>
    </font>
    <font>
      <sz val="14"/>
      <color theme="0"/>
      <name val="Arial"/>
      <family val="2"/>
    </font>
    <font>
      <sz val="16"/>
      <color theme="1"/>
      <name val="Arial"/>
      <family val="2"/>
    </font>
    <font>
      <b/>
      <sz val="24"/>
      <color theme="0"/>
      <name val="Arial"/>
      <family val="2"/>
    </font>
    <font>
      <u/>
      <sz val="10"/>
      <color theme="10"/>
      <name val="Arial"/>
      <family val="2"/>
    </font>
    <font>
      <sz val="11"/>
      <color theme="1"/>
      <name val="Calibri"/>
      <family val="2"/>
    </font>
    <font>
      <b/>
      <sz val="11"/>
      <color rgb="FF006666"/>
      <name val="Calibri"/>
      <family val="2"/>
    </font>
    <font>
      <i/>
      <sz val="11"/>
      <color theme="1"/>
      <name val="Calibri"/>
      <family val="2"/>
    </font>
    <font>
      <b/>
      <i/>
      <sz val="11"/>
      <color theme="1"/>
      <name val="Calibri"/>
      <family val="2"/>
    </font>
    <font>
      <u/>
      <sz val="8"/>
      <color theme="10"/>
      <name val="Arial"/>
      <family val="2"/>
    </font>
    <font>
      <sz val="24"/>
      <color theme="0"/>
      <name val="Arial"/>
      <family val="2"/>
    </font>
    <font>
      <b/>
      <sz val="18"/>
      <color theme="0"/>
      <name val="Arial"/>
      <family val="2"/>
    </font>
    <font>
      <b/>
      <u/>
      <sz val="14"/>
      <color theme="0"/>
      <name val="Arial Narrow"/>
      <family val="2"/>
    </font>
    <font>
      <b/>
      <sz val="10"/>
      <color rgb="FF000000"/>
      <name val="Arial Narrow"/>
      <family val="2"/>
    </font>
    <font>
      <b/>
      <sz val="10"/>
      <name val="Arial Narrow"/>
      <family val="2"/>
    </font>
    <font>
      <sz val="10"/>
      <color rgb="FF000000"/>
      <name val="Arial Narrow"/>
      <family val="2"/>
    </font>
    <font>
      <b/>
      <sz val="10"/>
      <color theme="0"/>
      <name val="Arial Narrow"/>
      <family val="2"/>
    </font>
    <font>
      <b/>
      <sz val="14"/>
      <color rgb="FF000000"/>
      <name val="Arial Narrow"/>
      <family val="2"/>
    </font>
    <font>
      <sz val="10"/>
      <color theme="1"/>
      <name val="Arial Narrow"/>
      <family val="2"/>
    </font>
    <font>
      <sz val="12"/>
      <color theme="0"/>
      <name val="Arial Narrow"/>
      <family val="2"/>
    </font>
    <font>
      <b/>
      <sz val="16"/>
      <color theme="0"/>
      <name val="Arial Narrow"/>
      <family val="2"/>
    </font>
    <font>
      <sz val="10"/>
      <color theme="0"/>
      <name val="Arial Narrow"/>
      <family val="2"/>
    </font>
    <font>
      <sz val="24"/>
      <color theme="1"/>
      <name val="Arial"/>
      <family val="2"/>
    </font>
    <font>
      <sz val="18"/>
      <color theme="0"/>
      <name val="Arial"/>
      <family val="2"/>
    </font>
    <font>
      <sz val="20"/>
      <color theme="1"/>
      <name val="Arial"/>
      <family val="2"/>
    </font>
    <font>
      <sz val="14"/>
      <name val="Arial Narrow"/>
      <family val="2"/>
    </font>
    <font>
      <sz val="13"/>
      <color theme="1"/>
      <name val="Arial Narrow"/>
      <family val="2"/>
    </font>
    <font>
      <b/>
      <sz val="16"/>
      <name val="Arial Narrow"/>
      <family val="2"/>
    </font>
    <font>
      <b/>
      <sz val="16"/>
      <color theme="1"/>
      <name val="Arial Narrow"/>
      <family val="2"/>
    </font>
    <font>
      <b/>
      <sz val="18"/>
      <color theme="1"/>
      <name val="Arial Narrow"/>
      <family val="2"/>
    </font>
    <font>
      <sz val="22"/>
      <color theme="0"/>
      <name val="Arial Narrow"/>
      <family val="2"/>
    </font>
    <font>
      <sz val="11"/>
      <color rgb="FF000000"/>
      <name val="Arial Narrow"/>
      <family val="2"/>
    </font>
    <font>
      <b/>
      <sz val="11"/>
      <color theme="1"/>
      <name val="Arial"/>
      <family val="2"/>
    </font>
    <font>
      <sz val="14"/>
      <color theme="0" tint="-0.249977111117893"/>
      <name val="Arial"/>
      <family val="2"/>
    </font>
    <font>
      <b/>
      <sz val="12"/>
      <color rgb="FFFFFFFF"/>
      <name val="Arial Narrow"/>
      <family val="2"/>
    </font>
    <font>
      <sz val="11"/>
      <name val="Arial"/>
      <family val="2"/>
    </font>
    <font>
      <sz val="10"/>
      <color rgb="FFFF0000"/>
      <name val="Arial Narrow"/>
      <family val="2"/>
    </font>
  </fonts>
  <fills count="48">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rgb="FF00B05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6" tint="0.79998168889431442"/>
        <bgColor indexed="64"/>
      </patternFill>
    </fill>
    <fill>
      <patternFill patternType="solid">
        <fgColor rgb="FFFF6600"/>
        <bgColor indexed="64"/>
      </patternFill>
    </fill>
    <fill>
      <patternFill patternType="solid">
        <fgColor rgb="FF7030A0"/>
        <bgColor indexed="64"/>
      </patternFill>
    </fill>
    <fill>
      <patternFill patternType="solid">
        <fgColor rgb="FF0070C0"/>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6"/>
        <bgColor indexed="64"/>
      </patternFill>
    </fill>
    <fill>
      <patternFill patternType="solid">
        <fgColor rgb="FFD7E5F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FCD5B4"/>
        <bgColor indexed="64"/>
      </patternFill>
    </fill>
    <fill>
      <patternFill patternType="solid">
        <fgColor rgb="FFD8E4BC"/>
        <bgColor indexed="64"/>
      </patternFill>
    </fill>
    <fill>
      <patternFill patternType="solid">
        <fgColor rgb="FFB8CCE4"/>
        <bgColor indexed="64"/>
      </patternFill>
    </fill>
    <fill>
      <patternFill patternType="solid">
        <fgColor rgb="FFC45911"/>
        <bgColor indexed="64"/>
      </patternFill>
    </fill>
    <fill>
      <patternFill patternType="solid">
        <fgColor rgb="FF538135"/>
        <bgColor indexed="64"/>
      </patternFill>
    </fill>
    <fill>
      <patternFill patternType="solid">
        <fgColor rgb="FF2F5496"/>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499984740745262"/>
        <bgColor indexed="64"/>
      </patternFill>
    </fill>
    <fill>
      <patternFill patternType="solid">
        <fgColor theme="0" tint="-4.9989318521683403E-2"/>
        <bgColor indexed="64"/>
      </patternFill>
    </fill>
  </fills>
  <borders count="143">
    <border>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indexed="64"/>
      </right>
      <top style="medium">
        <color indexed="64"/>
      </top>
      <bottom style="medium">
        <color rgb="FFFFFFFF"/>
      </bottom>
      <diagonal/>
    </border>
    <border>
      <left/>
      <right style="medium">
        <color rgb="FFFFFFFF"/>
      </right>
      <top style="medium">
        <color indexed="64"/>
      </top>
      <bottom style="medium">
        <color rgb="FFFFFFFF"/>
      </bottom>
      <diagonal/>
    </border>
    <border>
      <left style="medium">
        <color indexed="64"/>
      </left>
      <right/>
      <top style="medium">
        <color indexed="64"/>
      </top>
      <bottom style="medium">
        <color rgb="FFFFFFFF"/>
      </bottom>
      <diagonal/>
    </border>
    <border>
      <left/>
      <right/>
      <top style="medium">
        <color auto="1"/>
      </top>
      <bottom/>
      <diagonal/>
    </border>
    <border>
      <left style="medium">
        <color auto="1"/>
      </left>
      <right style="medium">
        <color auto="1"/>
      </right>
      <top/>
      <bottom style="thin">
        <color indexed="64"/>
      </bottom>
      <diagonal/>
    </border>
    <border>
      <left/>
      <right style="medium">
        <color auto="1"/>
      </right>
      <top/>
      <bottom style="thin">
        <color indexed="64"/>
      </bottom>
      <diagonal/>
    </border>
    <border>
      <left style="medium">
        <color auto="1"/>
      </left>
      <right style="medium">
        <color auto="1"/>
      </right>
      <top style="thin">
        <color indexed="64"/>
      </top>
      <bottom/>
      <diagonal/>
    </border>
    <border>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medium">
        <color auto="1"/>
      </left>
      <right style="thin">
        <color indexed="64"/>
      </right>
      <top/>
      <bottom style="medium">
        <color auto="1"/>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auto="1"/>
      </left>
      <right/>
      <top/>
      <bottom style="thin">
        <color indexed="64"/>
      </bottom>
      <diagonal/>
    </border>
    <border>
      <left/>
      <right/>
      <top/>
      <bottom style="thin">
        <color indexed="64"/>
      </bottom>
      <diagonal/>
    </border>
    <border>
      <left style="medium">
        <color auto="1"/>
      </left>
      <right/>
      <top style="thin">
        <color indexed="64"/>
      </top>
      <bottom/>
      <diagonal/>
    </border>
    <border>
      <left/>
      <right/>
      <top style="thin">
        <color indexed="64"/>
      </top>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medium">
        <color rgb="FFFFFFFF"/>
      </right>
      <top style="medium">
        <color indexed="64"/>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Dashed">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auto="1"/>
      </left>
      <right style="thin">
        <color indexed="64"/>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auto="1"/>
      </left>
      <right style="thin">
        <color indexed="64"/>
      </right>
      <top style="hair">
        <color auto="1"/>
      </top>
      <bottom/>
      <diagonal/>
    </border>
    <border>
      <left style="thin">
        <color auto="1"/>
      </left>
      <right style="medium">
        <color indexed="64"/>
      </right>
      <top style="hair">
        <color auto="1"/>
      </top>
      <bottom/>
      <diagonal/>
    </border>
    <border>
      <left style="medium">
        <color auto="1"/>
      </left>
      <right style="thin">
        <color indexed="64"/>
      </right>
      <top style="medium">
        <color auto="1"/>
      </top>
      <bottom style="hair">
        <color auto="1"/>
      </bottom>
      <diagonal/>
    </border>
    <border>
      <left style="thin">
        <color auto="1"/>
      </left>
      <right style="medium">
        <color indexed="64"/>
      </right>
      <top style="medium">
        <color auto="1"/>
      </top>
      <bottom style="hair">
        <color auto="1"/>
      </bottom>
      <diagonal/>
    </border>
    <border>
      <left style="medium">
        <color auto="1"/>
      </left>
      <right style="thin">
        <color indexed="64"/>
      </right>
      <top style="hair">
        <color auto="1"/>
      </top>
      <bottom style="medium">
        <color auto="1"/>
      </bottom>
      <diagonal/>
    </border>
    <border>
      <left style="thin">
        <color auto="1"/>
      </left>
      <right style="medium">
        <color indexed="64"/>
      </right>
      <top style="hair">
        <color auto="1"/>
      </top>
      <bottom style="medium">
        <color auto="1"/>
      </bottom>
      <diagonal/>
    </border>
    <border>
      <left/>
      <right style="thin">
        <color indexed="64"/>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style="thin">
        <color indexed="64"/>
      </right>
      <top style="thick">
        <color rgb="FFFF0000"/>
      </top>
      <bottom style="thin">
        <color indexed="64"/>
      </bottom>
      <diagonal/>
    </border>
    <border>
      <left/>
      <right style="thin">
        <color indexed="64"/>
      </right>
      <top style="thin">
        <color indexed="64"/>
      </top>
      <bottom style="thick">
        <color rgb="FFFF000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style="thin">
        <color theme="4" tint="-0.24994659260841701"/>
      </bottom>
      <diagonal/>
    </border>
    <border>
      <left style="medium">
        <color theme="4" tint="-0.24994659260841701"/>
      </left>
      <right style="medium">
        <color theme="4" tint="-0.24994659260841701"/>
      </right>
      <top style="thin">
        <color theme="4" tint="-0.24994659260841701"/>
      </top>
      <bottom style="thin">
        <color theme="4" tint="-0.24994659260841701"/>
      </bottom>
      <diagonal/>
    </border>
    <border>
      <left style="medium">
        <color theme="4" tint="-0.24994659260841701"/>
      </left>
      <right style="medium">
        <color theme="4" tint="-0.24994659260841701"/>
      </right>
      <top style="thin">
        <color theme="4" tint="-0.24994659260841701"/>
      </top>
      <bottom style="medium">
        <color theme="4" tint="-0.24994659260841701"/>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6" tint="-0.499984740745262"/>
      </left>
      <right style="thin">
        <color theme="6" tint="-0.499984740745262"/>
      </right>
      <top style="medium">
        <color theme="6" tint="-0.499984740745262"/>
      </top>
      <bottom style="medium">
        <color theme="6" tint="-0.499984740745262"/>
      </bottom>
      <diagonal/>
    </border>
    <border>
      <left style="thin">
        <color theme="6" tint="-0.499984740745262"/>
      </left>
      <right style="thin">
        <color theme="6" tint="-0.499984740745262"/>
      </right>
      <top style="medium">
        <color theme="6" tint="-0.499984740745262"/>
      </top>
      <bottom style="medium">
        <color theme="6" tint="-0.499984740745262"/>
      </bottom>
      <diagonal/>
    </border>
    <border>
      <left style="thin">
        <color theme="6" tint="-0.499984740745262"/>
      </left>
      <right style="medium">
        <color theme="6" tint="-0.499984740745262"/>
      </right>
      <top style="medium">
        <color theme="6" tint="-0.499984740745262"/>
      </top>
      <bottom style="medium">
        <color theme="6" tint="-0.499984740745262"/>
      </bottom>
      <diagonal/>
    </border>
    <border>
      <left style="medium">
        <color theme="6" tint="-0.499984740745262"/>
      </left>
      <right style="medium">
        <color theme="6" tint="-0.499984740745262"/>
      </right>
      <top style="medium">
        <color theme="6" tint="-0.499984740745262"/>
      </top>
      <bottom style="thin">
        <color theme="6" tint="-0.499984740745262"/>
      </bottom>
      <diagonal/>
    </border>
    <border>
      <left style="medium">
        <color theme="6" tint="-0.499984740745262"/>
      </left>
      <right style="medium">
        <color theme="6" tint="-0.499984740745262"/>
      </right>
      <top style="thin">
        <color theme="6" tint="-0.499984740745262"/>
      </top>
      <bottom style="thin">
        <color theme="6" tint="-0.499984740745262"/>
      </bottom>
      <diagonal/>
    </border>
    <border>
      <left style="medium">
        <color theme="6" tint="-0.499984740745262"/>
      </left>
      <right style="medium">
        <color theme="6" tint="-0.499984740745262"/>
      </right>
      <top style="thin">
        <color theme="6" tint="-0.499984740745262"/>
      </top>
      <bottom style="medium">
        <color theme="6" tint="-0.499984740745262"/>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auto="1"/>
      </left>
      <right/>
      <top style="medium">
        <color auto="1"/>
      </top>
      <bottom style="medium">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thin">
        <color auto="1"/>
      </left>
      <right/>
      <top style="medium">
        <color auto="1"/>
      </top>
      <bottom style="hair">
        <color auto="1"/>
      </bottom>
      <diagonal/>
    </border>
    <border>
      <left style="thin">
        <color auto="1"/>
      </left>
      <right/>
      <top style="hair">
        <color auto="1"/>
      </top>
      <bottom/>
      <diagonal/>
    </border>
    <border>
      <left/>
      <right style="thin">
        <color indexed="64"/>
      </right>
      <top style="hair">
        <color auto="1"/>
      </top>
      <bottom style="hair">
        <color auto="1"/>
      </bottom>
      <diagonal/>
    </border>
    <border>
      <left/>
      <right style="thin">
        <color indexed="64"/>
      </right>
      <top style="hair">
        <color auto="1"/>
      </top>
      <bottom style="medium">
        <color auto="1"/>
      </bottom>
      <diagonal/>
    </border>
    <border>
      <left/>
      <right style="thin">
        <color indexed="64"/>
      </right>
      <top style="medium">
        <color auto="1"/>
      </top>
      <bottom style="hair">
        <color auto="1"/>
      </bottom>
      <diagonal/>
    </border>
    <border>
      <left/>
      <right style="thin">
        <color indexed="64"/>
      </right>
      <top style="hair">
        <color auto="1"/>
      </top>
      <bottom/>
      <diagonal/>
    </border>
    <border>
      <left/>
      <right style="thin">
        <color indexed="64"/>
      </right>
      <top/>
      <bottom style="hair">
        <color auto="1"/>
      </bottom>
      <diagonal/>
    </border>
    <border>
      <left style="thin">
        <color auto="1"/>
      </left>
      <right/>
      <top/>
      <bottom style="hair">
        <color auto="1"/>
      </bottom>
      <diagonal/>
    </border>
    <border>
      <left style="medium">
        <color auto="1"/>
      </left>
      <right style="thin">
        <color indexed="64"/>
      </right>
      <top/>
      <bottom style="hair">
        <color auto="1"/>
      </bottom>
      <diagonal/>
    </border>
    <border>
      <left style="thin">
        <color auto="1"/>
      </left>
      <right style="medium">
        <color indexed="64"/>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thin">
        <color indexed="64"/>
      </bottom>
      <diagonal/>
    </border>
    <border>
      <left/>
      <right style="medium">
        <color auto="1"/>
      </right>
      <top style="hair">
        <color auto="1"/>
      </top>
      <bottom style="thin">
        <color indexed="64"/>
      </bottom>
      <diagonal/>
    </border>
    <border>
      <left/>
      <right style="medium">
        <color auto="1"/>
      </right>
      <top style="hair">
        <color auto="1"/>
      </top>
      <bottom/>
      <diagonal/>
    </border>
    <border>
      <left style="medium">
        <color theme="4" tint="-0.24994659260841701"/>
      </left>
      <right style="medium">
        <color theme="4" tint="-0.24994659260841701"/>
      </right>
      <top style="medium">
        <color theme="9" tint="-0.499984740745262"/>
      </top>
      <bottom style="medium">
        <color theme="9" tint="-0.499984740745262"/>
      </bottom>
      <diagonal/>
    </border>
    <border>
      <left style="medium">
        <color theme="4" tint="-0.24994659260841701"/>
      </left>
      <right style="medium">
        <color theme="4" tint="-0.24994659260841701"/>
      </right>
      <top style="medium">
        <color theme="9" tint="-0.499984740745262"/>
      </top>
      <bottom style="medium">
        <color theme="4" tint="-0.24994659260841701"/>
      </bottom>
      <diagonal/>
    </border>
    <border>
      <left style="medium">
        <color theme="6" tint="-0.499984740745262"/>
      </left>
      <right style="medium">
        <color theme="6" tint="-0.499984740745262"/>
      </right>
      <top style="medium">
        <color theme="6" tint="-0.499984740745262"/>
      </top>
      <bottom/>
      <diagonal/>
    </border>
    <border>
      <left style="medium">
        <color theme="6" tint="-0.499984740745262"/>
      </left>
      <right style="medium">
        <color theme="6" tint="-0.499984740745262"/>
      </right>
      <top/>
      <bottom style="medium">
        <color theme="6" tint="-0.499984740745262"/>
      </bottom>
      <diagonal/>
    </border>
    <border>
      <left style="medium">
        <color theme="6" tint="-0.499984740745262"/>
      </left>
      <right/>
      <top style="medium">
        <color theme="6" tint="-0.499984740745262"/>
      </top>
      <bottom style="medium">
        <color theme="6" tint="-0.499984740745262"/>
      </bottom>
      <diagonal/>
    </border>
    <border>
      <left/>
      <right style="thin">
        <color theme="6" tint="-0.499984740745262"/>
      </right>
      <top style="medium">
        <color theme="6" tint="-0.499984740745262"/>
      </top>
      <bottom style="medium">
        <color theme="6" tint="-0.499984740745262"/>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medium">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hair">
        <color auto="1"/>
      </bottom>
      <diagonal/>
    </border>
    <border>
      <left style="thin">
        <color auto="1"/>
      </left>
      <right/>
      <top style="thin">
        <color indexed="64"/>
      </top>
      <bottom style="hair">
        <color auto="1"/>
      </bottom>
      <diagonal/>
    </border>
    <border>
      <left style="medium">
        <color auto="1"/>
      </left>
      <right style="thin">
        <color indexed="64"/>
      </right>
      <top style="thin">
        <color indexed="64"/>
      </top>
      <bottom style="hair">
        <color auto="1"/>
      </bottom>
      <diagonal/>
    </border>
    <border>
      <left style="thin">
        <color auto="1"/>
      </left>
      <right style="medium">
        <color indexed="64"/>
      </right>
      <top style="thin">
        <color indexed="64"/>
      </top>
      <bottom style="hair">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auto="1"/>
      </bottom>
      <diagonal/>
    </border>
    <border>
      <left style="thin">
        <color indexed="64"/>
      </left>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auto="1"/>
      </right>
      <top style="thin">
        <color indexed="64"/>
      </top>
      <bottom style="hair">
        <color auto="1"/>
      </bottom>
      <diagonal/>
    </border>
  </borders>
  <cellStyleXfs count="2">
    <xf numFmtId="0" fontId="0" fillId="0" borderId="0"/>
    <xf numFmtId="0" fontId="66" fillId="0" borderId="0" applyNumberFormat="0" applyFill="0" applyBorder="0" applyAlignment="0" applyProtection="0"/>
  </cellStyleXfs>
  <cellXfs count="744">
    <xf numFmtId="0" fontId="0" fillId="0" borderId="0" xfId="0"/>
    <xf numFmtId="0" fontId="4" fillId="0" borderId="0" xfId="0" applyFont="1"/>
    <xf numFmtId="0" fontId="0" fillId="2" borderId="1" xfId="0" applyFill="1" applyBorder="1" applyAlignment="1">
      <alignment vertical="center"/>
    </xf>
    <xf numFmtId="0" fontId="0" fillId="2" borderId="5" xfId="0" applyFill="1" applyBorder="1" applyAlignment="1">
      <alignment horizontal="center" vertical="center"/>
    </xf>
    <xf numFmtId="0" fontId="0" fillId="2" borderId="6" xfId="0" applyFill="1" applyBorder="1" applyAlignment="1">
      <alignment vertical="center"/>
    </xf>
    <xf numFmtId="0" fontId="0" fillId="2" borderId="7" xfId="0" applyFill="1" applyBorder="1" applyAlignment="1">
      <alignment horizontal="center" vertical="center"/>
    </xf>
    <xf numFmtId="0" fontId="0" fillId="0" borderId="7" xfId="0" applyBorder="1" applyAlignment="1">
      <alignment horizontal="center" vertical="center"/>
    </xf>
    <xf numFmtId="0" fontId="0" fillId="2" borderId="8" xfId="0" applyFill="1" applyBorder="1" applyAlignment="1">
      <alignment vertical="center"/>
    </xf>
    <xf numFmtId="0" fontId="0" fillId="2" borderId="9" xfId="0" applyFill="1" applyBorder="1" applyAlignment="1">
      <alignment horizontal="center" vertical="center"/>
    </xf>
    <xf numFmtId="0" fontId="4" fillId="2" borderId="2" xfId="0" applyFont="1" applyFill="1" applyBorder="1" applyAlignment="1">
      <alignment vertical="center" wrapText="1"/>
    </xf>
    <xf numFmtId="0" fontId="4" fillId="2" borderId="4" xfId="0" applyFont="1" applyFill="1" applyBorder="1" applyAlignment="1">
      <alignment vertical="center" wrapText="1"/>
    </xf>
    <xf numFmtId="0" fontId="6" fillId="0" borderId="0" xfId="0" applyFont="1"/>
    <xf numFmtId="0" fontId="4" fillId="0" borderId="10" xfId="0" applyFont="1" applyBorder="1" applyAlignment="1">
      <alignment horizontal="center" vertical="center"/>
    </xf>
    <xf numFmtId="0" fontId="9" fillId="0" borderId="0" xfId="0" applyFont="1" applyAlignment="1">
      <alignment horizontal="right"/>
    </xf>
    <xf numFmtId="164" fontId="0" fillId="0" borderId="0" xfId="0" applyNumberFormat="1"/>
    <xf numFmtId="0" fontId="0" fillId="0" borderId="0" xfId="0" applyAlignment="1">
      <alignment horizontal="center" vertic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8" xfId="0" applyNumberFormat="1" applyBorder="1" applyAlignment="1">
      <alignment horizontal="center"/>
    </xf>
    <xf numFmtId="0" fontId="0" fillId="0" borderId="1"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center" vertical="center"/>
    </xf>
    <xf numFmtId="164" fontId="0" fillId="0" borderId="1" xfId="0" applyNumberFormat="1" applyBorder="1" applyAlignment="1">
      <alignment horizontal="center" vertical="center"/>
    </xf>
    <xf numFmtId="0" fontId="4" fillId="0" borderId="5" xfId="0" applyFont="1" applyBorder="1" applyAlignment="1">
      <alignment horizontal="center" vertical="center"/>
    </xf>
    <xf numFmtId="164" fontId="0" fillId="0" borderId="6" xfId="0" applyNumberFormat="1" applyBorder="1" applyAlignment="1">
      <alignment horizontal="center" vertical="center"/>
    </xf>
    <xf numFmtId="0" fontId="4" fillId="0" borderId="11" xfId="0" applyFont="1" applyBorder="1" applyAlignment="1">
      <alignment horizontal="center" vertical="center"/>
    </xf>
    <xf numFmtId="164" fontId="0" fillId="0" borderId="8" xfId="0" applyNumberFormat="1" applyBorder="1" applyAlignment="1">
      <alignment horizontal="center" vertical="center"/>
    </xf>
    <xf numFmtId="0" fontId="4" fillId="0" borderId="9" xfId="0" applyFont="1" applyBorder="1" applyAlignment="1">
      <alignment horizontal="center" vertical="center"/>
    </xf>
    <xf numFmtId="0" fontId="16" fillId="0" borderId="0" xfId="0" applyFont="1"/>
    <xf numFmtId="0" fontId="17" fillId="0" borderId="10" xfId="0" applyFont="1" applyBorder="1" applyAlignment="1">
      <alignment horizontal="center" vertical="center"/>
    </xf>
    <xf numFmtId="0" fontId="0" fillId="0" borderId="0" xfId="0" applyAlignment="1">
      <alignment wrapText="1"/>
    </xf>
    <xf numFmtId="0" fontId="0" fillId="7" borderId="0" xfId="0" applyFill="1"/>
    <xf numFmtId="0" fontId="0" fillId="7" borderId="0" xfId="0" applyFill="1" applyAlignment="1">
      <alignment wrapText="1"/>
    </xf>
    <xf numFmtId="0" fontId="0" fillId="7" borderId="0" xfId="0" applyFill="1" applyAlignment="1">
      <alignment horizontal="left" vertical="center"/>
    </xf>
    <xf numFmtId="0" fontId="0" fillId="7" borderId="0" xfId="0" applyFill="1" applyAlignment="1">
      <alignment horizontal="center" vertical="center"/>
    </xf>
    <xf numFmtId="0" fontId="0" fillId="8" borderId="0" xfId="0" applyFill="1"/>
    <xf numFmtId="0" fontId="0" fillId="8" borderId="0" xfId="0" applyFill="1" applyAlignment="1">
      <alignment wrapText="1"/>
    </xf>
    <xf numFmtId="0" fontId="0" fillId="8" borderId="0" xfId="0" applyFill="1" applyAlignment="1">
      <alignment horizontal="left" vertical="center"/>
    </xf>
    <xf numFmtId="0" fontId="0" fillId="8" borderId="0" xfId="0" applyFill="1" applyAlignment="1">
      <alignment horizontal="center" vertical="center"/>
    </xf>
    <xf numFmtId="0" fontId="18" fillId="8" borderId="0" xfId="0" applyFont="1" applyFill="1"/>
    <xf numFmtId="0" fontId="19" fillId="0" borderId="0" xfId="0" applyFont="1"/>
    <xf numFmtId="0" fontId="18" fillId="7" borderId="0" xfId="0" applyFont="1" applyFill="1" applyAlignment="1">
      <alignment wrapText="1"/>
    </xf>
    <xf numFmtId="0" fontId="18" fillId="8" borderId="0" xfId="0" applyFont="1" applyFill="1" applyAlignment="1">
      <alignment wrapText="1"/>
    </xf>
    <xf numFmtId="0" fontId="22" fillId="7" borderId="0" xfId="0" applyFont="1" applyFill="1"/>
    <xf numFmtId="0" fontId="21" fillId="7" borderId="0" xfId="0" applyFont="1" applyFill="1" applyAlignment="1">
      <alignment horizontal="center" vertical="center"/>
    </xf>
    <xf numFmtId="0" fontId="22" fillId="7" borderId="0" xfId="0" applyFont="1" applyFill="1" applyAlignment="1">
      <alignment horizontal="center" vertical="center"/>
    </xf>
    <xf numFmtId="0" fontId="22" fillId="8" borderId="0" xfId="0" applyFont="1" applyFill="1" applyAlignment="1">
      <alignment horizontal="left" vertical="center"/>
    </xf>
    <xf numFmtId="0" fontId="18" fillId="7" borderId="0" xfId="0" applyFont="1" applyFill="1"/>
    <xf numFmtId="0" fontId="14" fillId="0" borderId="0" xfId="0" applyFont="1"/>
    <xf numFmtId="0" fontId="20" fillId="7" borderId="0" xfId="0" applyFont="1" applyFill="1"/>
    <xf numFmtId="0" fontId="20" fillId="8" borderId="0" xfId="0" applyFont="1" applyFill="1" applyAlignment="1">
      <alignment horizontal="left" vertical="center"/>
    </xf>
    <xf numFmtId="0" fontId="11" fillId="14" borderId="18" xfId="0" applyFont="1" applyFill="1" applyBorder="1" applyAlignment="1">
      <alignment horizontal="center" vertical="center" textRotation="90"/>
    </xf>
    <xf numFmtId="0" fontId="11" fillId="14" borderId="17" xfId="0" applyFont="1" applyFill="1" applyBorder="1" applyAlignment="1">
      <alignment horizontal="center" vertical="center" textRotation="90" wrapText="1"/>
    </xf>
    <xf numFmtId="0" fontId="13" fillId="9" borderId="18" xfId="0" applyFont="1" applyFill="1" applyBorder="1" applyAlignment="1">
      <alignment horizontal="center" vertical="center" textRotation="90" wrapText="1"/>
    </xf>
    <xf numFmtId="0" fontId="13" fillId="9" borderId="17" xfId="0" applyFont="1" applyFill="1" applyBorder="1" applyAlignment="1">
      <alignment horizontal="center" vertical="center" textRotation="90" wrapText="1"/>
    </xf>
    <xf numFmtId="0" fontId="0" fillId="11" borderId="1" xfId="0" applyFill="1" applyBorder="1" applyAlignment="1">
      <alignment vertical="center"/>
    </xf>
    <xf numFmtId="0" fontId="0" fillId="11" borderId="5" xfId="0" applyFill="1" applyBorder="1" applyAlignment="1">
      <alignment horizontal="center" vertical="center"/>
    </xf>
    <xf numFmtId="0" fontId="0" fillId="11" borderId="6" xfId="0" applyFill="1" applyBorder="1" applyAlignment="1">
      <alignment vertical="center"/>
    </xf>
    <xf numFmtId="0" fontId="0" fillId="11" borderId="7" xfId="0" applyFill="1" applyBorder="1" applyAlignment="1">
      <alignment horizontal="center" vertical="center"/>
    </xf>
    <xf numFmtId="0" fontId="0" fillId="11" borderId="8" xfId="0" applyFill="1" applyBorder="1" applyAlignment="1">
      <alignment vertical="center"/>
    </xf>
    <xf numFmtId="0" fontId="0" fillId="11" borderId="9" xfId="0" applyFill="1" applyBorder="1" applyAlignment="1">
      <alignment horizontal="center" vertical="center"/>
    </xf>
    <xf numFmtId="0" fontId="4" fillId="11" borderId="2" xfId="0" applyFont="1" applyFill="1" applyBorder="1" applyAlignment="1">
      <alignment vertical="center" wrapText="1"/>
    </xf>
    <xf numFmtId="0" fontId="4" fillId="11" borderId="4" xfId="0" applyFont="1" applyFill="1" applyBorder="1" applyAlignment="1">
      <alignment vertical="center" wrapText="1"/>
    </xf>
    <xf numFmtId="0" fontId="24" fillId="16" borderId="4"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29" fillId="8" borderId="9" xfId="0" applyFont="1" applyFill="1" applyBorder="1" applyAlignment="1">
      <alignment horizontal="center" vertical="center" wrapText="1"/>
    </xf>
    <xf numFmtId="0" fontId="29" fillId="17" borderId="9" xfId="0" applyFont="1" applyFill="1" applyBorder="1" applyAlignment="1">
      <alignment horizontal="center" vertical="center" wrapText="1"/>
    </xf>
    <xf numFmtId="0" fontId="24" fillId="18" borderId="10" xfId="0" applyFont="1" applyFill="1" applyBorder="1" applyAlignment="1">
      <alignment horizontal="left" vertical="center" wrapText="1"/>
    </xf>
    <xf numFmtId="0" fontId="31" fillId="18" borderId="2" xfId="0" applyFont="1" applyFill="1" applyBorder="1" applyAlignment="1">
      <alignment horizontal="center" vertical="center" wrapText="1"/>
    </xf>
    <xf numFmtId="0" fontId="31" fillId="18" borderId="3" xfId="0" applyFont="1" applyFill="1" applyBorder="1" applyAlignment="1">
      <alignment horizontal="center" vertical="center" wrapText="1"/>
    </xf>
    <xf numFmtId="0" fontId="31" fillId="18" borderId="4" xfId="0" applyFont="1" applyFill="1" applyBorder="1" applyAlignment="1">
      <alignment horizontal="center" vertical="center" wrapText="1"/>
    </xf>
    <xf numFmtId="0" fontId="0" fillId="18" borderId="0" xfId="0" applyFill="1"/>
    <xf numFmtId="0" fontId="24" fillId="8" borderId="8" xfId="0" applyFont="1" applyFill="1" applyBorder="1" applyAlignment="1">
      <alignment horizontal="left" vertical="center" wrapText="1"/>
    </xf>
    <xf numFmtId="0" fontId="27" fillId="17" borderId="8" xfId="0" applyFont="1" applyFill="1" applyBorder="1" applyAlignment="1">
      <alignment horizontal="left" vertical="center" wrapText="1"/>
    </xf>
    <xf numFmtId="0" fontId="24" fillId="16" borderId="25"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17" borderId="26" xfId="0" applyFont="1" applyFill="1" applyBorder="1" applyAlignment="1">
      <alignment horizontal="center" vertical="center" wrapText="1"/>
    </xf>
    <xf numFmtId="0" fontId="24" fillId="16" borderId="12" xfId="0" applyFont="1" applyFill="1" applyBorder="1" applyAlignment="1">
      <alignment horizontal="center" vertical="center" wrapText="1"/>
    </xf>
    <xf numFmtId="0" fontId="29" fillId="8" borderId="31" xfId="0" applyFont="1" applyFill="1" applyBorder="1" applyAlignment="1">
      <alignment horizontal="center" vertical="center" wrapText="1"/>
    </xf>
    <xf numFmtId="0" fontId="29" fillId="17" borderId="31" xfId="0" applyFont="1" applyFill="1" applyBorder="1" applyAlignment="1">
      <alignment horizontal="center" vertical="center" wrapText="1"/>
    </xf>
    <xf numFmtId="0" fontId="11" fillId="14" borderId="18" xfId="0" applyFont="1" applyFill="1" applyBorder="1" applyAlignment="1">
      <alignment horizontal="center" vertical="center" textRotation="90" wrapText="1"/>
    </xf>
    <xf numFmtId="0" fontId="33" fillId="7" borderId="0" xfId="0" applyFont="1" applyFill="1" applyAlignment="1">
      <alignment horizontal="center" vertical="center" wrapText="1"/>
    </xf>
    <xf numFmtId="0" fontId="4" fillId="0" borderId="14" xfId="0" applyFont="1" applyBorder="1"/>
    <xf numFmtId="0" fontId="4" fillId="0" borderId="5" xfId="0" applyFont="1" applyBorder="1"/>
    <xf numFmtId="0" fontId="4" fillId="0" borderId="13" xfId="0" applyFont="1" applyBorder="1"/>
    <xf numFmtId="0" fontId="4" fillId="0" borderId="11" xfId="0" applyFont="1" applyBorder="1"/>
    <xf numFmtId="0" fontId="4" fillId="0" borderId="15" xfId="0" applyFont="1" applyBorder="1"/>
    <xf numFmtId="0" fontId="4" fillId="0" borderId="9" xfId="0" applyFont="1" applyBorder="1"/>
    <xf numFmtId="0" fontId="0" fillId="0" borderId="35" xfId="0" applyBorder="1"/>
    <xf numFmtId="0" fontId="0" fillId="0" borderId="0" xfId="0" applyAlignment="1">
      <alignment horizontal="center"/>
    </xf>
    <xf numFmtId="0" fontId="21" fillId="8" borderId="0" xfId="0" applyFont="1" applyFill="1" applyAlignment="1">
      <alignment horizontal="center" vertical="center"/>
    </xf>
    <xf numFmtId="0" fontId="20" fillId="24" borderId="46" xfId="0" applyFont="1" applyFill="1" applyBorder="1"/>
    <xf numFmtId="0" fontId="0" fillId="24" borderId="0" xfId="0" applyFill="1"/>
    <xf numFmtId="0" fontId="33" fillId="24" borderId="47" xfId="0" applyFont="1" applyFill="1" applyBorder="1" applyAlignment="1">
      <alignment horizontal="center" vertical="center" wrapText="1"/>
    </xf>
    <xf numFmtId="164" fontId="21" fillId="24" borderId="0" xfId="0" applyNumberFormat="1" applyFont="1" applyFill="1" applyAlignment="1">
      <alignment horizontal="center" vertical="center"/>
    </xf>
    <xf numFmtId="0" fontId="20" fillId="24" borderId="48" xfId="0" applyFont="1" applyFill="1" applyBorder="1"/>
    <xf numFmtId="164" fontId="21" fillId="24" borderId="37" xfId="0" applyNumberFormat="1" applyFont="1" applyFill="1" applyBorder="1" applyAlignment="1">
      <alignment horizontal="center" vertical="center"/>
    </xf>
    <xf numFmtId="0" fontId="0" fillId="24" borderId="37" xfId="0" applyFill="1" applyBorder="1"/>
    <xf numFmtId="0" fontId="33" fillId="24" borderId="49" xfId="0" applyFont="1" applyFill="1" applyBorder="1" applyAlignment="1">
      <alignment horizontal="center" vertical="center" wrapText="1"/>
    </xf>
    <xf numFmtId="0" fontId="35" fillId="24" borderId="46" xfId="0" applyFont="1" applyFill="1" applyBorder="1"/>
    <xf numFmtId="0" fontId="0" fillId="22" borderId="0" xfId="0" applyFill="1"/>
    <xf numFmtId="0" fontId="0" fillId="23" borderId="44" xfId="0" applyFill="1" applyBorder="1"/>
    <xf numFmtId="0" fontId="22" fillId="23" borderId="39" xfId="0" applyFont="1" applyFill="1" applyBorder="1"/>
    <xf numFmtId="0" fontId="21" fillId="23" borderId="45" xfId="0" applyFont="1" applyFill="1" applyBorder="1" applyAlignment="1">
      <alignment horizontal="center" vertical="center"/>
    </xf>
    <xf numFmtId="0" fontId="18" fillId="23" borderId="46" xfId="0" applyFont="1" applyFill="1" applyBorder="1" applyAlignment="1">
      <alignment vertical="center" wrapText="1"/>
    </xf>
    <xf numFmtId="0" fontId="0" fillId="23" borderId="0" xfId="0" applyFill="1"/>
    <xf numFmtId="0" fontId="21" fillId="23" borderId="47" xfId="0" applyFont="1" applyFill="1" applyBorder="1" applyAlignment="1">
      <alignment horizontal="center" vertical="center"/>
    </xf>
    <xf numFmtId="0" fontId="0" fillId="23" borderId="48" xfId="0" applyFill="1" applyBorder="1"/>
    <xf numFmtId="0" fontId="0" fillId="23" borderId="37" xfId="0" applyFill="1" applyBorder="1"/>
    <xf numFmtId="0" fontId="21" fillId="23" borderId="49" xfId="0" applyFont="1" applyFill="1" applyBorder="1" applyAlignment="1">
      <alignment horizontal="center" vertical="center"/>
    </xf>
    <xf numFmtId="0" fontId="0" fillId="25" borderId="44" xfId="0" applyFill="1" applyBorder="1"/>
    <xf numFmtId="0" fontId="22" fillId="25" borderId="39" xfId="0" applyFont="1" applyFill="1" applyBorder="1"/>
    <xf numFmtId="0" fontId="33" fillId="25" borderId="45" xfId="0" applyFont="1" applyFill="1" applyBorder="1" applyAlignment="1">
      <alignment horizontal="center" vertical="center" wrapText="1"/>
    </xf>
    <xf numFmtId="0" fontId="18" fillId="25" borderId="46" xfId="0" applyFont="1" applyFill="1" applyBorder="1" applyAlignment="1">
      <alignment wrapText="1"/>
    </xf>
    <xf numFmtId="0" fontId="0" fillId="25" borderId="0" xfId="0" applyFill="1"/>
    <xf numFmtId="0" fontId="33" fillId="25" borderId="47" xfId="0" applyFont="1" applyFill="1" applyBorder="1" applyAlignment="1">
      <alignment horizontal="center" vertical="center" wrapText="1"/>
    </xf>
    <xf numFmtId="0" fontId="0" fillId="25" borderId="48" xfId="0" applyFill="1" applyBorder="1"/>
    <xf numFmtId="0" fontId="0" fillId="25" borderId="37" xfId="0" applyFill="1" applyBorder="1"/>
    <xf numFmtId="0" fontId="33" fillId="25" borderId="49" xfId="0" applyFont="1" applyFill="1" applyBorder="1" applyAlignment="1">
      <alignment horizontal="center" vertical="center" wrapText="1"/>
    </xf>
    <xf numFmtId="0" fontId="18" fillId="25" borderId="44" xfId="0" applyFont="1" applyFill="1" applyBorder="1" applyAlignment="1">
      <alignment vertical="center" wrapText="1"/>
    </xf>
    <xf numFmtId="0" fontId="33" fillId="25" borderId="39" xfId="0" applyFont="1" applyFill="1" applyBorder="1" applyAlignment="1">
      <alignment horizontal="center" vertical="center" wrapText="1"/>
    </xf>
    <xf numFmtId="0" fontId="0" fillId="17" borderId="46" xfId="0" applyFill="1" applyBorder="1"/>
    <xf numFmtId="0" fontId="0" fillId="17" borderId="0" xfId="0" applyFill="1"/>
    <xf numFmtId="0" fontId="33" fillId="17" borderId="47" xfId="0" applyFont="1" applyFill="1" applyBorder="1" applyAlignment="1">
      <alignment horizontal="center" vertical="center" wrapText="1"/>
    </xf>
    <xf numFmtId="0" fontId="20" fillId="17" borderId="46" xfId="0" applyFont="1" applyFill="1" applyBorder="1"/>
    <xf numFmtId="0" fontId="18" fillId="23" borderId="44" xfId="0" applyFont="1" applyFill="1" applyBorder="1" applyAlignment="1">
      <alignment vertical="center" wrapText="1"/>
    </xf>
    <xf numFmtId="0" fontId="33" fillId="23" borderId="39" xfId="0" applyFont="1" applyFill="1" applyBorder="1" applyAlignment="1">
      <alignment horizontal="center" vertical="center" wrapText="1"/>
    </xf>
    <xf numFmtId="0" fontId="33" fillId="23" borderId="45" xfId="0" applyFont="1" applyFill="1" applyBorder="1" applyAlignment="1">
      <alignment horizontal="center" vertical="center" wrapText="1"/>
    </xf>
    <xf numFmtId="0" fontId="20" fillId="11" borderId="46" xfId="0" applyFont="1" applyFill="1" applyBorder="1"/>
    <xf numFmtId="0" fontId="0" fillId="11" borderId="0" xfId="0" applyFill="1"/>
    <xf numFmtId="0" fontId="33" fillId="11" borderId="47" xfId="0" applyFont="1" applyFill="1" applyBorder="1" applyAlignment="1">
      <alignment horizontal="center" vertical="center" wrapText="1"/>
    </xf>
    <xf numFmtId="0" fontId="35" fillId="11" borderId="46" xfId="0" applyFont="1" applyFill="1" applyBorder="1"/>
    <xf numFmtId="164" fontId="21" fillId="11" borderId="0" xfId="0" applyNumberFormat="1" applyFont="1" applyFill="1" applyAlignment="1">
      <alignment horizontal="center" vertical="center"/>
    </xf>
    <xf numFmtId="0" fontId="20" fillId="11" borderId="48" xfId="0" applyFont="1" applyFill="1" applyBorder="1"/>
    <xf numFmtId="164" fontId="21" fillId="11" borderId="37" xfId="0" applyNumberFormat="1" applyFont="1" applyFill="1" applyBorder="1" applyAlignment="1">
      <alignment horizontal="center" vertical="center"/>
    </xf>
    <xf numFmtId="0" fontId="0" fillId="11" borderId="37" xfId="0" applyFill="1" applyBorder="1"/>
    <xf numFmtId="0" fontId="33" fillId="11" borderId="49" xfId="0" applyFont="1" applyFill="1" applyBorder="1" applyAlignment="1">
      <alignment horizontal="center" vertical="center" wrapText="1"/>
    </xf>
    <xf numFmtId="0" fontId="0" fillId="22" borderId="46" xfId="0" applyFill="1" applyBorder="1"/>
    <xf numFmtId="0" fontId="33" fillId="22" borderId="47" xfId="0" applyFont="1" applyFill="1" applyBorder="1" applyAlignment="1">
      <alignment horizontal="center" vertical="center" wrapText="1"/>
    </xf>
    <xf numFmtId="0" fontId="20" fillId="22" borderId="46" xfId="0" applyFont="1" applyFill="1" applyBorder="1"/>
    <xf numFmtId="0" fontId="18" fillId="23" borderId="39" xfId="0" applyFont="1" applyFill="1" applyBorder="1" applyAlignment="1">
      <alignment vertical="center" wrapText="1"/>
    </xf>
    <xf numFmtId="0" fontId="20" fillId="22" borderId="0" xfId="0" applyFont="1" applyFill="1"/>
    <xf numFmtId="0" fontId="20" fillId="11" borderId="0" xfId="0" applyFont="1" applyFill="1"/>
    <xf numFmtId="0" fontId="35" fillId="11" borderId="0" xfId="0" applyFont="1" applyFill="1"/>
    <xf numFmtId="0" fontId="20" fillId="11" borderId="37" xfId="0" applyFont="1" applyFill="1" applyBorder="1"/>
    <xf numFmtId="0" fontId="0" fillId="23" borderId="39" xfId="0" applyFill="1" applyBorder="1"/>
    <xf numFmtId="0" fontId="18" fillId="23" borderId="0" xfId="0" applyFont="1" applyFill="1" applyAlignment="1">
      <alignment vertical="center" wrapText="1"/>
    </xf>
    <xf numFmtId="0" fontId="18" fillId="25" borderId="39" xfId="0" applyFont="1" applyFill="1" applyBorder="1" applyAlignment="1">
      <alignment vertical="center" wrapText="1"/>
    </xf>
    <xf numFmtId="0" fontId="20" fillId="17" borderId="0" xfId="0" applyFont="1" applyFill="1"/>
    <xf numFmtId="0" fontId="20" fillId="24" borderId="0" xfId="0" applyFont="1" applyFill="1"/>
    <xf numFmtId="0" fontId="35" fillId="24" borderId="0" xfId="0" applyFont="1" applyFill="1"/>
    <xf numFmtId="0" fontId="20" fillId="24" borderId="37" xfId="0" applyFont="1" applyFill="1" applyBorder="1"/>
    <xf numFmtId="0" fontId="0" fillId="25" borderId="39" xfId="0" applyFill="1" applyBorder="1"/>
    <xf numFmtId="0" fontId="18" fillId="25" borderId="0" xfId="0" applyFont="1" applyFill="1" applyAlignment="1">
      <alignment wrapText="1"/>
    </xf>
    <xf numFmtId="0" fontId="37" fillId="0" borderId="0" xfId="0" applyFont="1" applyAlignment="1">
      <alignment horizontal="center" vertical="center"/>
    </xf>
    <xf numFmtId="0" fontId="0" fillId="17" borderId="39" xfId="0" applyFill="1" applyBorder="1"/>
    <xf numFmtId="0" fontId="33" fillId="17" borderId="45" xfId="0" applyFont="1" applyFill="1" applyBorder="1" applyAlignment="1">
      <alignment horizontal="center" vertical="center" wrapText="1"/>
    </xf>
    <xf numFmtId="0" fontId="26" fillId="17" borderId="48" xfId="0" applyFont="1" applyFill="1" applyBorder="1"/>
    <xf numFmtId="0" fontId="26" fillId="17" borderId="37" xfId="0" applyFont="1" applyFill="1" applyBorder="1"/>
    <xf numFmtId="0" fontId="26" fillId="17" borderId="49" xfId="0" applyFont="1" applyFill="1" applyBorder="1"/>
    <xf numFmtId="0" fontId="0" fillId="22" borderId="44" xfId="0" applyFill="1" applyBorder="1"/>
    <xf numFmtId="0" fontId="0" fillId="22" borderId="39" xfId="0" applyFill="1" applyBorder="1"/>
    <xf numFmtId="0" fontId="33" fillId="22" borderId="45" xfId="0" applyFont="1" applyFill="1" applyBorder="1" applyAlignment="1">
      <alignment horizontal="center" vertical="center" wrapText="1"/>
    </xf>
    <xf numFmtId="0" fontId="0" fillId="22" borderId="48" xfId="0" applyFill="1" applyBorder="1"/>
    <xf numFmtId="0" fontId="0" fillId="22" borderId="37" xfId="0" applyFill="1" applyBorder="1"/>
    <xf numFmtId="0" fontId="33" fillId="22" borderId="37" xfId="0" applyFont="1" applyFill="1" applyBorder="1" applyAlignment="1">
      <alignment horizontal="center" vertical="center" wrapText="1"/>
    </xf>
    <xf numFmtId="0" fontId="33" fillId="22" borderId="49" xfId="0" applyFont="1" applyFill="1" applyBorder="1" applyAlignment="1">
      <alignment horizontal="center" vertical="center" wrapText="1"/>
    </xf>
    <xf numFmtId="0" fontId="0" fillId="18" borderId="0" xfId="0" applyFill="1" applyAlignment="1">
      <alignment wrapText="1"/>
    </xf>
    <xf numFmtId="0" fontId="18" fillId="18" borderId="0" xfId="0" applyFont="1" applyFill="1" applyAlignment="1">
      <alignment wrapText="1"/>
    </xf>
    <xf numFmtId="0" fontId="0" fillId="26" borderId="39" xfId="0" applyFill="1" applyBorder="1"/>
    <xf numFmtId="0" fontId="0" fillId="26" borderId="48" xfId="0" applyFill="1" applyBorder="1"/>
    <xf numFmtId="0" fontId="0" fillId="26" borderId="37" xfId="0" applyFill="1" applyBorder="1"/>
    <xf numFmtId="0" fontId="33" fillId="26" borderId="45" xfId="0" applyFont="1" applyFill="1" applyBorder="1" applyAlignment="1">
      <alignment horizontal="center" vertical="center" wrapText="1"/>
    </xf>
    <xf numFmtId="0" fontId="33" fillId="26" borderId="47" xfId="0" applyFont="1" applyFill="1" applyBorder="1" applyAlignment="1">
      <alignment horizontal="center" vertical="center" wrapText="1"/>
    </xf>
    <xf numFmtId="0" fontId="33" fillId="26" borderId="37" xfId="0" applyFont="1" applyFill="1" applyBorder="1" applyAlignment="1">
      <alignment horizontal="center" vertical="center" wrapText="1"/>
    </xf>
    <xf numFmtId="0" fontId="33" fillId="26" borderId="49" xfId="0" applyFont="1" applyFill="1" applyBorder="1" applyAlignment="1">
      <alignment horizontal="center" vertical="center" wrapText="1"/>
    </xf>
    <xf numFmtId="0" fontId="26" fillId="22" borderId="46" xfId="0" applyFont="1" applyFill="1" applyBorder="1" applyAlignment="1">
      <alignment vertical="center"/>
    </xf>
    <xf numFmtId="0" fontId="0" fillId="17" borderId="44" xfId="0" applyFill="1" applyBorder="1" applyAlignment="1">
      <alignment vertical="center"/>
    </xf>
    <xf numFmtId="0" fontId="26" fillId="17" borderId="46" xfId="0" applyFont="1" applyFill="1" applyBorder="1" applyAlignment="1">
      <alignment vertical="center"/>
    </xf>
    <xf numFmtId="0" fontId="20" fillId="17" borderId="46" xfId="0" applyFont="1" applyFill="1" applyBorder="1" applyAlignment="1">
      <alignment vertical="center"/>
    </xf>
    <xf numFmtId="0" fontId="0" fillId="26" borderId="44" xfId="0" applyFill="1" applyBorder="1" applyAlignment="1">
      <alignment vertical="center"/>
    </xf>
    <xf numFmtId="0" fontId="26" fillId="26" borderId="46" xfId="0" applyFont="1" applyFill="1" applyBorder="1" applyAlignment="1">
      <alignment vertical="center"/>
    </xf>
    <xf numFmtId="164" fontId="21" fillId="17" borderId="51" xfId="0" applyNumberFormat="1" applyFont="1" applyFill="1" applyBorder="1" applyAlignment="1">
      <alignment horizontal="center" vertical="center"/>
    </xf>
    <xf numFmtId="164" fontId="40" fillId="17" borderId="0" xfId="0" applyNumberFormat="1" applyFont="1" applyFill="1" applyAlignment="1">
      <alignment horizontal="center" vertical="center"/>
    </xf>
    <xf numFmtId="0" fontId="40" fillId="17" borderId="0" xfId="0" applyFont="1" applyFill="1"/>
    <xf numFmtId="0" fontId="0" fillId="17" borderId="52" xfId="0" applyFill="1" applyBorder="1"/>
    <xf numFmtId="0" fontId="22" fillId="8" borderId="0" xfId="0" applyFont="1" applyFill="1" applyAlignment="1">
      <alignment horizontal="center" vertical="center"/>
    </xf>
    <xf numFmtId="1" fontId="21" fillId="17" borderId="51" xfId="0" applyNumberFormat="1" applyFont="1" applyFill="1" applyBorder="1" applyAlignment="1">
      <alignment horizontal="center" vertical="center"/>
    </xf>
    <xf numFmtId="164" fontId="21" fillId="17" borderId="53" xfId="0" applyNumberFormat="1" applyFont="1" applyFill="1" applyBorder="1" applyAlignment="1">
      <alignment horizontal="center" vertical="center"/>
    </xf>
    <xf numFmtId="0" fontId="40" fillId="24" borderId="37" xfId="0" applyFont="1" applyFill="1" applyBorder="1"/>
    <xf numFmtId="0" fontId="40" fillId="7" borderId="0" xfId="0" applyFont="1" applyFill="1" applyAlignment="1">
      <alignment horizontal="center" vertical="center"/>
    </xf>
    <xf numFmtId="0" fontId="40" fillId="25" borderId="39" xfId="0" applyFont="1" applyFill="1" applyBorder="1"/>
    <xf numFmtId="0" fontId="40" fillId="25" borderId="0" xfId="0" applyFont="1" applyFill="1"/>
    <xf numFmtId="164" fontId="40" fillId="24" borderId="37" xfId="0" applyNumberFormat="1" applyFont="1" applyFill="1" applyBorder="1" applyAlignment="1">
      <alignment horizontal="center" vertical="center"/>
    </xf>
    <xf numFmtId="0" fontId="41" fillId="25" borderId="39" xfId="0" applyFont="1" applyFill="1" applyBorder="1" applyAlignment="1">
      <alignment horizontal="center" vertical="center" wrapText="1"/>
    </xf>
    <xf numFmtId="0" fontId="40" fillId="22" borderId="0" xfId="0" applyFont="1" applyFill="1"/>
    <xf numFmtId="0" fontId="40" fillId="11" borderId="37" xfId="0" applyFont="1" applyFill="1" applyBorder="1"/>
    <xf numFmtId="0" fontId="40" fillId="8" borderId="0" xfId="0" applyFont="1" applyFill="1" applyAlignment="1">
      <alignment horizontal="left" vertical="center"/>
    </xf>
    <xf numFmtId="0" fontId="40" fillId="8" borderId="0" xfId="0" applyFont="1" applyFill="1" applyAlignment="1">
      <alignment horizontal="center" vertical="center"/>
    </xf>
    <xf numFmtId="0" fontId="40" fillId="23" borderId="39" xfId="0" applyFont="1" applyFill="1" applyBorder="1"/>
    <xf numFmtId="0" fontId="40" fillId="23" borderId="0" xfId="0" applyFont="1" applyFill="1"/>
    <xf numFmtId="164" fontId="40" fillId="11" borderId="37" xfId="0" applyNumberFormat="1" applyFont="1" applyFill="1" applyBorder="1" applyAlignment="1">
      <alignment horizontal="center" vertical="center"/>
    </xf>
    <xf numFmtId="0" fontId="41" fillId="23" borderId="39" xfId="0" applyFont="1" applyFill="1" applyBorder="1" applyAlignment="1">
      <alignment horizontal="center" vertical="center" wrapText="1"/>
    </xf>
    <xf numFmtId="164" fontId="40" fillId="17" borderId="51" xfId="0" applyNumberFormat="1" applyFont="1" applyFill="1" applyBorder="1" applyAlignment="1">
      <alignment horizontal="center" vertical="center"/>
    </xf>
    <xf numFmtId="0" fontId="20" fillId="26" borderId="0" xfId="0" applyFont="1" applyFill="1"/>
    <xf numFmtId="0" fontId="40" fillId="26" borderId="0" xfId="0" applyFont="1" applyFill="1"/>
    <xf numFmtId="0" fontId="14" fillId="15" borderId="0" xfId="0" applyFont="1" applyFill="1"/>
    <xf numFmtId="164" fontId="42" fillId="17" borderId="51" xfId="0" applyNumberFormat="1" applyFont="1" applyFill="1" applyBorder="1" applyAlignment="1">
      <alignment horizontal="center" vertical="center"/>
    </xf>
    <xf numFmtId="0" fontId="36" fillId="7" borderId="0" xfId="0" applyFont="1" applyFill="1"/>
    <xf numFmtId="0" fontId="33" fillId="7" borderId="0" xfId="0" applyFont="1" applyFill="1" applyAlignment="1">
      <alignment wrapText="1"/>
    </xf>
    <xf numFmtId="0" fontId="36" fillId="7" borderId="0" xfId="0" applyFont="1" applyFill="1" applyAlignment="1">
      <alignment wrapText="1"/>
    </xf>
    <xf numFmtId="0" fontId="34" fillId="18" borderId="57" xfId="0" applyFont="1" applyFill="1" applyBorder="1" applyAlignment="1">
      <alignment horizontal="left" vertical="center" wrapText="1" indent="1"/>
    </xf>
    <xf numFmtId="0" fontId="34" fillId="0" borderId="60" xfId="0" applyFont="1" applyBorder="1" applyAlignment="1">
      <alignment horizontal="center" vertical="center" wrapText="1"/>
    </xf>
    <xf numFmtId="0" fontId="34" fillId="8" borderId="57" xfId="0" applyFont="1" applyFill="1" applyBorder="1" applyAlignment="1">
      <alignment horizontal="left" vertical="center" wrapText="1" indent="1"/>
    </xf>
    <xf numFmtId="0" fontId="34" fillId="0" borderId="64" xfId="0" applyFont="1" applyBorder="1" applyAlignment="1">
      <alignment horizontal="center" vertical="center" wrapText="1"/>
    </xf>
    <xf numFmtId="0" fontId="34" fillId="0" borderId="63" xfId="0" applyFont="1" applyBorder="1" applyAlignment="1">
      <alignment horizontal="left" vertical="center" wrapText="1" indent="1"/>
    </xf>
    <xf numFmtId="0" fontId="34" fillId="17" borderId="63" xfId="0" applyFont="1" applyFill="1" applyBorder="1" applyAlignment="1">
      <alignment horizontal="left" vertical="center" wrapText="1" indent="1"/>
    </xf>
    <xf numFmtId="0" fontId="34" fillId="18" borderId="61" xfId="0" applyFont="1" applyFill="1" applyBorder="1" applyAlignment="1">
      <alignment horizontal="left" vertical="center" wrapText="1" indent="1"/>
    </xf>
    <xf numFmtId="0" fontId="34" fillId="0" borderId="59" xfId="0" applyFont="1" applyBorder="1" applyAlignment="1">
      <alignment horizontal="left" vertical="center" wrapText="1" indent="1"/>
    </xf>
    <xf numFmtId="0" fontId="34" fillId="8" borderId="59" xfId="0" applyFont="1" applyFill="1" applyBorder="1" applyAlignment="1">
      <alignment horizontal="left" vertical="center" wrapText="1" indent="1"/>
    </xf>
    <xf numFmtId="0" fontId="0" fillId="0" borderId="66" xfId="0" applyBorder="1"/>
    <xf numFmtId="0" fontId="0" fillId="4" borderId="66" xfId="0" applyFill="1" applyBorder="1"/>
    <xf numFmtId="0" fontId="0" fillId="0" borderId="67" xfId="0" applyBorder="1" applyAlignment="1">
      <alignment horizontal="centerContinuous"/>
    </xf>
    <xf numFmtId="0" fontId="0" fillId="0" borderId="68" xfId="0" applyBorder="1" applyAlignment="1">
      <alignment horizontal="centerContinuous"/>
    </xf>
    <xf numFmtId="0" fontId="0" fillId="0" borderId="69" xfId="0" applyBorder="1" applyAlignment="1">
      <alignment horizontal="centerContinuous"/>
    </xf>
    <xf numFmtId="0" fontId="0" fillId="0" borderId="67" xfId="0" applyBorder="1" applyAlignment="1">
      <alignment horizontal="center"/>
    </xf>
    <xf numFmtId="0" fontId="0" fillId="0" borderId="34" xfId="0" applyBorder="1" applyAlignment="1">
      <alignment horizontal="center" textRotation="90"/>
    </xf>
    <xf numFmtId="0" fontId="0" fillId="0" borderId="67" xfId="0" applyBorder="1"/>
    <xf numFmtId="0" fontId="0" fillId="0" borderId="69" xfId="0" applyBorder="1"/>
    <xf numFmtId="0" fontId="0" fillId="0" borderId="33" xfId="0" applyBorder="1" applyAlignment="1">
      <alignment horizontal="center" textRotation="90"/>
    </xf>
    <xf numFmtId="0" fontId="0" fillId="27" borderId="33" xfId="0" applyFill="1" applyBorder="1" applyAlignment="1">
      <alignment horizontal="center" textRotation="90"/>
    </xf>
    <xf numFmtId="0" fontId="0" fillId="0" borderId="34" xfId="0" applyBorder="1"/>
    <xf numFmtId="0" fontId="0" fillId="0" borderId="48" xfId="0" applyBorder="1"/>
    <xf numFmtId="0" fontId="0" fillId="0" borderId="45" xfId="0" applyBorder="1"/>
    <xf numFmtId="0" fontId="0" fillId="4" borderId="69" xfId="0" applyFill="1" applyBorder="1"/>
    <xf numFmtId="0" fontId="0" fillId="14" borderId="70" xfId="0" applyFill="1" applyBorder="1"/>
    <xf numFmtId="0" fontId="0" fillId="14" borderId="71" xfId="0" applyFill="1" applyBorder="1"/>
    <xf numFmtId="0" fontId="0" fillId="14" borderId="72" xfId="0" applyFill="1" applyBorder="1"/>
    <xf numFmtId="0" fontId="0" fillId="0" borderId="73" xfId="0" applyBorder="1"/>
    <xf numFmtId="0" fontId="0" fillId="0" borderId="74" xfId="0" applyBorder="1"/>
    <xf numFmtId="0" fontId="0" fillId="14" borderId="75" xfId="0" applyFill="1" applyBorder="1"/>
    <xf numFmtId="0" fontId="0" fillId="14" borderId="76" xfId="0" applyFill="1" applyBorder="1"/>
    <xf numFmtId="0" fontId="0" fillId="14" borderId="73" xfId="0" applyFill="1" applyBorder="1"/>
    <xf numFmtId="0" fontId="0" fillId="14" borderId="77" xfId="0" applyFill="1" applyBorder="1"/>
    <xf numFmtId="0" fontId="0" fillId="14" borderId="78" xfId="0" applyFill="1" applyBorder="1"/>
    <xf numFmtId="0" fontId="0" fillId="0" borderId="41" xfId="0" applyBorder="1"/>
    <xf numFmtId="0" fontId="0" fillId="0" borderId="42" xfId="0" applyBorder="1"/>
    <xf numFmtId="0" fontId="0" fillId="0" borderId="49" xfId="0" applyBorder="1"/>
    <xf numFmtId="0" fontId="47" fillId="10" borderId="79" xfId="0" applyFont="1" applyFill="1" applyBorder="1" applyAlignment="1">
      <alignment horizontal="center" vertical="center" wrapText="1"/>
    </xf>
    <xf numFmtId="0" fontId="49" fillId="10" borderId="80" xfId="0" applyFont="1" applyFill="1" applyBorder="1" applyAlignment="1">
      <alignment horizontal="center" vertical="center" textRotation="90" wrapText="1"/>
    </xf>
    <xf numFmtId="0" fontId="49" fillId="10" borderId="81" xfId="0" applyFont="1" applyFill="1" applyBorder="1" applyAlignment="1">
      <alignment horizontal="center" vertical="center" textRotation="90"/>
    </xf>
    <xf numFmtId="0" fontId="49" fillId="10" borderId="82" xfId="0" applyFont="1" applyFill="1" applyBorder="1" applyAlignment="1">
      <alignment horizontal="center" vertical="center" textRotation="90" wrapText="1"/>
    </xf>
    <xf numFmtId="0" fontId="51" fillId="9" borderId="86" xfId="0" applyFont="1" applyFill="1" applyBorder="1" applyAlignment="1">
      <alignment horizontal="center" vertical="center" wrapText="1"/>
    </xf>
    <xf numFmtId="0" fontId="49" fillId="9" borderId="87" xfId="0" applyFont="1" applyFill="1" applyBorder="1" applyAlignment="1">
      <alignment horizontal="center" vertical="center" textRotation="90" wrapText="1"/>
    </xf>
    <xf numFmtId="0" fontId="49" fillId="9" borderId="88" xfId="0" applyFont="1" applyFill="1" applyBorder="1" applyAlignment="1">
      <alignment horizontal="center" vertical="center" textRotation="90" wrapText="1"/>
    </xf>
    <xf numFmtId="0" fontId="49" fillId="9" borderId="89" xfId="0" applyFont="1" applyFill="1" applyBorder="1" applyAlignment="1">
      <alignment horizontal="center" vertical="center" textRotation="90" wrapText="1"/>
    </xf>
    <xf numFmtId="0" fontId="0" fillId="29" borderId="0" xfId="0" applyFill="1"/>
    <xf numFmtId="0" fontId="0" fillId="30" borderId="0" xfId="0" applyFill="1"/>
    <xf numFmtId="0" fontId="0" fillId="30" borderId="46" xfId="0" applyFill="1" applyBorder="1"/>
    <xf numFmtId="0" fontId="0" fillId="30" borderId="47" xfId="0" applyFill="1" applyBorder="1"/>
    <xf numFmtId="0" fontId="0" fillId="31" borderId="44" xfId="0" applyFill="1" applyBorder="1"/>
    <xf numFmtId="0" fontId="0" fillId="31" borderId="39" xfId="0" applyFill="1" applyBorder="1"/>
    <xf numFmtId="0" fontId="0" fillId="31" borderId="45" xfId="0" applyFill="1" applyBorder="1"/>
    <xf numFmtId="0" fontId="0" fillId="29" borderId="46" xfId="0" applyFill="1" applyBorder="1"/>
    <xf numFmtId="0" fontId="0" fillId="29" borderId="47" xfId="0" applyFill="1" applyBorder="1"/>
    <xf numFmtId="0" fontId="0" fillId="29" borderId="48" xfId="0" applyFill="1" applyBorder="1"/>
    <xf numFmtId="0" fontId="0" fillId="29" borderId="37" xfId="0" applyFill="1" applyBorder="1"/>
    <xf numFmtId="0" fontId="0" fillId="29" borderId="49" xfId="0" applyFill="1" applyBorder="1"/>
    <xf numFmtId="0" fontId="53" fillId="32" borderId="93" xfId="0" applyFont="1" applyFill="1" applyBorder="1" applyAlignment="1">
      <alignment horizontal="center" vertical="center"/>
    </xf>
    <xf numFmtId="0" fontId="34" fillId="18" borderId="58" xfId="0" applyFont="1" applyFill="1" applyBorder="1" applyAlignment="1">
      <alignment horizontal="center" vertical="center" wrapText="1"/>
    </xf>
    <xf numFmtId="0" fontId="34" fillId="8" borderId="58" xfId="0" applyFont="1" applyFill="1" applyBorder="1" applyAlignment="1">
      <alignment horizontal="center" vertical="center" wrapText="1"/>
    </xf>
    <xf numFmtId="0" fontId="34" fillId="8" borderId="60" xfId="0" applyFont="1" applyFill="1" applyBorder="1" applyAlignment="1">
      <alignment horizontal="center" vertical="center" wrapText="1"/>
    </xf>
    <xf numFmtId="0" fontId="34" fillId="17" borderId="64" xfId="0" applyFont="1" applyFill="1" applyBorder="1" applyAlignment="1">
      <alignment horizontal="center" vertical="center" wrapText="1"/>
    </xf>
    <xf numFmtId="0" fontId="34" fillId="18" borderId="62" xfId="0" applyFont="1" applyFill="1" applyBorder="1" applyAlignment="1">
      <alignment horizontal="center" vertical="center" wrapText="1"/>
    </xf>
    <xf numFmtId="0" fontId="34" fillId="18" borderId="95" xfId="0" applyFont="1" applyFill="1" applyBorder="1" applyAlignment="1">
      <alignment horizontal="center" vertical="center" wrapText="1"/>
    </xf>
    <xf numFmtId="0" fontId="34" fillId="8" borderId="95" xfId="0" applyFont="1" applyFill="1" applyBorder="1" applyAlignment="1">
      <alignment horizontal="center" vertical="center" wrapText="1"/>
    </xf>
    <xf numFmtId="0" fontId="34" fillId="0" borderId="96" xfId="0" applyFont="1" applyBorder="1" applyAlignment="1">
      <alignment horizontal="center" vertical="center" wrapText="1"/>
    </xf>
    <xf numFmtId="0" fontId="34" fillId="18" borderId="97" xfId="0" applyFont="1" applyFill="1" applyBorder="1" applyAlignment="1">
      <alignment horizontal="center" vertical="center" wrapText="1"/>
    </xf>
    <xf numFmtId="0" fontId="34" fillId="8" borderId="98" xfId="0" applyFont="1" applyFill="1" applyBorder="1" applyAlignment="1">
      <alignment horizontal="center" vertical="center" wrapText="1"/>
    </xf>
    <xf numFmtId="0" fontId="34" fillId="17" borderId="96" xfId="0" applyFont="1" applyFill="1" applyBorder="1" applyAlignment="1">
      <alignment horizontal="center" vertical="center" wrapText="1"/>
    </xf>
    <xf numFmtId="0" fontId="34" fillId="18" borderId="99" xfId="0" applyFont="1" applyFill="1" applyBorder="1" applyAlignment="1">
      <alignment horizontal="left" vertical="center" wrapText="1" indent="1"/>
    </xf>
    <xf numFmtId="0" fontId="34" fillId="0" borderId="100" xfId="0" applyFont="1" applyBorder="1" applyAlignment="1">
      <alignment horizontal="left" vertical="center" wrapText="1" indent="1"/>
    </xf>
    <xf numFmtId="0" fontId="34" fillId="18" borderId="101" xfId="0" applyFont="1" applyFill="1" applyBorder="1" applyAlignment="1">
      <alignment horizontal="left" vertical="center" wrapText="1" indent="1"/>
    </xf>
    <xf numFmtId="0" fontId="34" fillId="8" borderId="99" xfId="0" applyFont="1" applyFill="1" applyBorder="1" applyAlignment="1">
      <alignment horizontal="left" vertical="center" wrapText="1" indent="1"/>
    </xf>
    <xf numFmtId="0" fontId="43" fillId="9" borderId="99" xfId="0" applyFont="1" applyFill="1" applyBorder="1" applyAlignment="1">
      <alignment horizontal="left" vertical="center" wrapText="1" indent="1"/>
    </xf>
    <xf numFmtId="0" fontId="34" fillId="8" borderId="102" xfId="0" applyFont="1" applyFill="1" applyBorder="1" applyAlignment="1">
      <alignment horizontal="left" vertical="center" wrapText="1" indent="1"/>
    </xf>
    <xf numFmtId="0" fontId="34" fillId="17" borderId="100" xfId="0" applyFont="1" applyFill="1" applyBorder="1" applyAlignment="1">
      <alignment horizontal="left" vertical="center" wrapText="1" indent="1"/>
    </xf>
    <xf numFmtId="0" fontId="18" fillId="0" borderId="0" xfId="0" applyFont="1"/>
    <xf numFmtId="0" fontId="43" fillId="9" borderId="95" xfId="0" applyFont="1" applyFill="1" applyBorder="1" applyAlignment="1">
      <alignment horizontal="center" vertical="center" wrapText="1"/>
    </xf>
    <xf numFmtId="164" fontId="57" fillId="17" borderId="0" xfId="0" applyNumberFormat="1" applyFont="1" applyFill="1" applyAlignment="1">
      <alignment horizontal="center" vertical="center"/>
    </xf>
    <xf numFmtId="0" fontId="57" fillId="17" borderId="0" xfId="0" applyFont="1" applyFill="1"/>
    <xf numFmtId="0" fontId="58" fillId="17" borderId="0" xfId="0" applyFont="1" applyFill="1"/>
    <xf numFmtId="164" fontId="58" fillId="17" borderId="0" xfId="0" applyNumberFormat="1" applyFont="1" applyFill="1" applyAlignment="1">
      <alignment horizontal="center" vertical="center"/>
    </xf>
    <xf numFmtId="0" fontId="58" fillId="24" borderId="0" xfId="0" applyFont="1" applyFill="1"/>
    <xf numFmtId="0" fontId="57" fillId="24" borderId="0" xfId="0" applyFont="1" applyFill="1"/>
    <xf numFmtId="164" fontId="57" fillId="24" borderId="0" xfId="0" applyNumberFormat="1" applyFont="1" applyFill="1" applyAlignment="1">
      <alignment horizontal="center" vertical="center"/>
    </xf>
    <xf numFmtId="0" fontId="57" fillId="22" borderId="0" xfId="0" applyFont="1" applyFill="1"/>
    <xf numFmtId="0" fontId="57" fillId="11" borderId="0" xfId="0" applyFont="1" applyFill="1"/>
    <xf numFmtId="164" fontId="57" fillId="11" borderId="0" xfId="0" applyNumberFormat="1" applyFont="1" applyFill="1" applyAlignment="1">
      <alignment horizontal="center" vertical="center"/>
    </xf>
    <xf numFmtId="0" fontId="59" fillId="22" borderId="0" xfId="0" applyFont="1" applyFill="1"/>
    <xf numFmtId="0" fontId="59" fillId="11" borderId="0" xfId="0" applyFont="1" applyFill="1"/>
    <xf numFmtId="0" fontId="59" fillId="11" borderId="37" xfId="0" applyFont="1" applyFill="1" applyBorder="1"/>
    <xf numFmtId="164" fontId="57" fillId="11" borderId="37" xfId="0" applyNumberFormat="1" applyFont="1" applyFill="1" applyBorder="1" applyAlignment="1">
      <alignment horizontal="center" vertical="center"/>
    </xf>
    <xf numFmtId="0" fontId="57" fillId="11" borderId="37" xfId="0" applyFont="1" applyFill="1" applyBorder="1"/>
    <xf numFmtId="164" fontId="57" fillId="17" borderId="51" xfId="0" applyNumberFormat="1" applyFont="1" applyFill="1" applyBorder="1" applyAlignment="1">
      <alignment horizontal="center" vertical="center"/>
    </xf>
    <xf numFmtId="0" fontId="34" fillId="18" borderId="103" xfId="0" applyFont="1" applyFill="1" applyBorder="1" applyAlignment="1">
      <alignment horizontal="left" vertical="center" wrapText="1" indent="1"/>
    </xf>
    <xf numFmtId="0" fontId="34" fillId="18" borderId="104" xfId="0" applyFont="1" applyFill="1" applyBorder="1" applyAlignment="1">
      <alignment horizontal="center" vertical="center" wrapText="1"/>
    </xf>
    <xf numFmtId="0" fontId="34" fillId="18" borderId="105" xfId="0" applyFont="1" applyFill="1" applyBorder="1" applyAlignment="1">
      <alignment horizontal="left" vertical="center" wrapText="1" indent="1"/>
    </xf>
    <xf numFmtId="0" fontId="34" fillId="18" borderId="106" xfId="0" applyFont="1" applyFill="1" applyBorder="1" applyAlignment="1">
      <alignment horizontal="center" vertical="center" wrapText="1"/>
    </xf>
    <xf numFmtId="0" fontId="34" fillId="0" borderId="61" xfId="0" applyFont="1" applyBorder="1" applyAlignment="1">
      <alignment horizontal="left" vertical="center" wrapText="1" indent="1"/>
    </xf>
    <xf numFmtId="0" fontId="34" fillId="0" borderId="62" xfId="0" applyFont="1" applyBorder="1" applyAlignment="1">
      <alignment horizontal="center" vertical="center" wrapText="1"/>
    </xf>
    <xf numFmtId="0" fontId="0" fillId="39" borderId="0" xfId="0" applyFill="1"/>
    <xf numFmtId="0" fontId="56" fillId="39" borderId="0" xfId="0" applyFont="1" applyFill="1"/>
    <xf numFmtId="0" fontId="60" fillId="16" borderId="10" xfId="0" applyFont="1" applyFill="1" applyBorder="1" applyAlignment="1">
      <alignment horizontal="left" vertical="center" wrapText="1"/>
    </xf>
    <xf numFmtId="0" fontId="0" fillId="39" borderId="0" xfId="0" applyFill="1" applyAlignment="1">
      <alignment horizontal="center" vertical="center"/>
    </xf>
    <xf numFmtId="0" fontId="4" fillId="39" borderId="0" xfId="0" applyFont="1" applyFill="1" applyAlignment="1">
      <alignment horizontal="center" vertical="center"/>
    </xf>
    <xf numFmtId="0" fontId="56" fillId="0" borderId="0" xfId="0" applyFont="1"/>
    <xf numFmtId="0" fontId="56" fillId="19" borderId="0" xfId="0" applyFont="1" applyFill="1"/>
    <xf numFmtId="0" fontId="0" fillId="19" borderId="0" xfId="0" applyFill="1"/>
    <xf numFmtId="0" fontId="62" fillId="39" borderId="0" xfId="0" applyFont="1" applyFill="1"/>
    <xf numFmtId="0" fontId="63" fillId="39" borderId="0" xfId="0" applyFont="1" applyFill="1"/>
    <xf numFmtId="0" fontId="63" fillId="0" borderId="0" xfId="0" applyFont="1"/>
    <xf numFmtId="0" fontId="37" fillId="19" borderId="0" xfId="0" applyFont="1" applyFill="1" applyAlignment="1">
      <alignment horizontal="center" vertical="center"/>
    </xf>
    <xf numFmtId="0" fontId="32" fillId="39" borderId="0" xfId="0" applyFont="1" applyFill="1"/>
    <xf numFmtId="0" fontId="64" fillId="39" borderId="0" xfId="0" applyFont="1" applyFill="1"/>
    <xf numFmtId="0" fontId="32" fillId="0" borderId="0" xfId="0" applyFont="1"/>
    <xf numFmtId="0" fontId="6" fillId="19" borderId="0" xfId="0" applyFont="1" applyFill="1"/>
    <xf numFmtId="0" fontId="16" fillId="19" borderId="0" xfId="0" applyFont="1" applyFill="1"/>
    <xf numFmtId="0" fontId="50" fillId="19" borderId="0" xfId="0" applyFont="1" applyFill="1"/>
    <xf numFmtId="0" fontId="63" fillId="39" borderId="0" xfId="0" applyFont="1" applyFill="1" applyAlignment="1">
      <alignment vertical="top"/>
    </xf>
    <xf numFmtId="0" fontId="63" fillId="39" borderId="0" xfId="0" applyFont="1" applyFill="1" applyAlignment="1">
      <alignment vertical="center"/>
    </xf>
    <xf numFmtId="0" fontId="15" fillId="0" borderId="0" xfId="0" applyFont="1" applyAlignment="1">
      <alignment horizontal="left"/>
    </xf>
    <xf numFmtId="0" fontId="14" fillId="39" borderId="0" xfId="0" applyFont="1" applyFill="1"/>
    <xf numFmtId="0" fontId="0" fillId="0" borderId="0" xfId="0" applyAlignment="1">
      <alignment vertical="center"/>
    </xf>
    <xf numFmtId="0" fontId="0" fillId="19" borderId="0" xfId="0" applyFill="1" applyAlignment="1">
      <alignment vertical="center"/>
    </xf>
    <xf numFmtId="0" fontId="0" fillId="40" borderId="0" xfId="0" applyFill="1"/>
    <xf numFmtId="0" fontId="0" fillId="40" borderId="0" xfId="0" applyFill="1" applyAlignment="1">
      <alignment vertical="center"/>
    </xf>
    <xf numFmtId="0" fontId="15" fillId="39" borderId="0" xfId="0" applyFont="1" applyFill="1" applyAlignment="1">
      <alignment horizontal="left" vertical="top"/>
    </xf>
    <xf numFmtId="0" fontId="68" fillId="41" borderId="0" xfId="0" applyFont="1" applyFill="1" applyAlignment="1">
      <alignment vertical="center"/>
    </xf>
    <xf numFmtId="0" fontId="67" fillId="41" borderId="0" xfId="0" applyFont="1" applyFill="1" applyAlignment="1">
      <alignment vertical="center" wrapText="1"/>
    </xf>
    <xf numFmtId="0" fontId="71" fillId="40" borderId="0" xfId="1" applyFont="1" applyFill="1" applyAlignment="1">
      <alignment horizontal="right"/>
    </xf>
    <xf numFmtId="0" fontId="40" fillId="40" borderId="0" xfId="0" applyFont="1" applyFill="1" applyAlignment="1">
      <alignment horizontal="right"/>
    </xf>
    <xf numFmtId="0" fontId="44" fillId="41" borderId="0" xfId="0" applyFont="1" applyFill="1" applyAlignment="1">
      <alignment vertical="center"/>
    </xf>
    <xf numFmtId="0" fontId="56" fillId="19" borderId="0" xfId="0" applyFont="1" applyFill="1" applyAlignment="1">
      <alignment vertical="center"/>
    </xf>
    <xf numFmtId="0" fontId="56" fillId="0" borderId="0" xfId="0" applyFont="1" applyAlignment="1">
      <alignment vertical="center"/>
    </xf>
    <xf numFmtId="0" fontId="56" fillId="39" borderId="0" xfId="0" applyFont="1" applyFill="1" applyAlignment="1">
      <alignment vertical="center"/>
    </xf>
    <xf numFmtId="0" fontId="72" fillId="0" borderId="0" xfId="0" applyFont="1" applyAlignment="1">
      <alignment vertical="center"/>
    </xf>
    <xf numFmtId="0" fontId="32" fillId="42" borderId="0" xfId="1" applyFont="1" applyFill="1" applyAlignment="1">
      <alignment vertical="center"/>
    </xf>
    <xf numFmtId="0" fontId="32" fillId="43" borderId="0" xfId="1" applyFont="1" applyFill="1" applyAlignment="1">
      <alignment vertical="center"/>
    </xf>
    <xf numFmtId="0" fontId="63" fillId="45" borderId="0" xfId="1" applyFont="1" applyFill="1" applyAlignment="1">
      <alignment vertical="center"/>
    </xf>
    <xf numFmtId="0" fontId="63" fillId="44" borderId="0" xfId="1" applyFont="1" applyFill="1" applyAlignment="1">
      <alignment vertical="center"/>
    </xf>
    <xf numFmtId="0" fontId="63" fillId="31" borderId="0" xfId="1" applyFont="1" applyFill="1" applyAlignment="1">
      <alignment vertical="center"/>
    </xf>
    <xf numFmtId="0" fontId="63" fillId="46" borderId="0" xfId="1" applyFont="1" applyFill="1" applyAlignment="1">
      <alignment vertical="center"/>
    </xf>
    <xf numFmtId="0" fontId="15" fillId="39" borderId="0" xfId="0" applyFont="1" applyFill="1" applyAlignment="1">
      <alignment horizontal="centerContinuous"/>
    </xf>
    <xf numFmtId="0" fontId="73" fillId="39" borderId="0" xfId="0" applyFont="1" applyFill="1" applyAlignment="1">
      <alignment horizontal="centerContinuous"/>
    </xf>
    <xf numFmtId="0" fontId="15" fillId="40" borderId="0" xfId="0" applyFont="1" applyFill="1" applyAlignment="1">
      <alignment horizontal="left"/>
    </xf>
    <xf numFmtId="0" fontId="65" fillId="40" borderId="0" xfId="0" applyFont="1" applyFill="1" applyAlignment="1">
      <alignment horizontal="left" vertical="center" wrapText="1"/>
    </xf>
    <xf numFmtId="0" fontId="14" fillId="40" borderId="0" xfId="0" applyFont="1" applyFill="1"/>
    <xf numFmtId="0" fontId="73" fillId="39" borderId="0" xfId="0" applyFont="1" applyFill="1" applyAlignment="1">
      <alignment horizontal="center"/>
    </xf>
    <xf numFmtId="0" fontId="73" fillId="39" borderId="0" xfId="0" applyFont="1" applyFill="1" applyAlignment="1">
      <alignment horizontal="left"/>
    </xf>
    <xf numFmtId="0" fontId="77" fillId="2" borderId="83" xfId="0" applyFont="1" applyFill="1" applyBorder="1" applyAlignment="1">
      <alignment horizontal="left" vertical="center" wrapText="1"/>
    </xf>
    <xf numFmtId="0" fontId="77" fillId="2" borderId="84" xfId="0" applyFont="1" applyFill="1" applyBorder="1" applyAlignment="1">
      <alignment horizontal="left" vertical="center" wrapText="1"/>
    </xf>
    <xf numFmtId="0" fontId="77" fillId="2" borderId="85" xfId="0" applyFont="1" applyFill="1" applyBorder="1" applyAlignment="1">
      <alignment horizontal="left" vertical="center" wrapText="1"/>
    </xf>
    <xf numFmtId="0" fontId="23" fillId="2" borderId="84" xfId="0" applyFont="1" applyFill="1" applyBorder="1" applyAlignment="1">
      <alignment horizontal="left" vertical="center" wrapText="1"/>
    </xf>
    <xf numFmtId="0" fontId="23" fillId="2" borderId="85" xfId="0" applyFont="1" applyFill="1" applyBorder="1" applyAlignment="1">
      <alignment horizontal="left" vertical="center" wrapText="1"/>
    </xf>
    <xf numFmtId="0" fontId="77" fillId="6" borderId="83" xfId="0" applyFont="1" applyFill="1" applyBorder="1" applyAlignment="1">
      <alignment horizontal="left" vertical="center" wrapText="1"/>
    </xf>
    <xf numFmtId="0" fontId="77" fillId="6" borderId="84" xfId="0" applyFont="1" applyFill="1" applyBorder="1" applyAlignment="1">
      <alignment horizontal="left" vertical="center" wrapText="1"/>
    </xf>
    <xf numFmtId="0" fontId="77" fillId="6" borderId="85" xfId="0" applyFont="1" applyFill="1" applyBorder="1" applyAlignment="1">
      <alignment horizontal="left" vertical="center" wrapText="1"/>
    </xf>
    <xf numFmtId="20" fontId="77" fillId="2" borderId="83" xfId="0" applyNumberFormat="1" applyFont="1" applyFill="1" applyBorder="1" applyAlignment="1">
      <alignment horizontal="left" vertical="center" wrapText="1"/>
    </xf>
    <xf numFmtId="20" fontId="77" fillId="2" borderId="85" xfId="0" applyNumberFormat="1" applyFont="1" applyFill="1" applyBorder="1" applyAlignment="1">
      <alignment horizontal="left" vertical="center" wrapText="1"/>
    </xf>
    <xf numFmtId="0" fontId="23" fillId="2" borderId="83" xfId="0" applyFont="1" applyFill="1" applyBorder="1" applyAlignment="1">
      <alignment horizontal="left" vertical="center" wrapText="1"/>
    </xf>
    <xf numFmtId="0" fontId="23" fillId="6" borderId="83" xfId="0" applyFont="1" applyFill="1" applyBorder="1" applyAlignment="1">
      <alignment horizontal="left" vertical="center" wrapText="1"/>
    </xf>
    <xf numFmtId="0" fontId="23" fillId="6" borderId="84" xfId="0" applyFont="1" applyFill="1" applyBorder="1" applyAlignment="1">
      <alignment horizontal="left" vertical="center" wrapText="1"/>
    </xf>
    <xf numFmtId="0" fontId="23" fillId="6" borderId="85" xfId="0" applyFont="1" applyFill="1" applyBorder="1" applyAlignment="1">
      <alignment horizontal="left" vertical="center" wrapText="1"/>
    </xf>
    <xf numFmtId="0" fontId="81" fillId="10" borderId="79" xfId="0" applyFont="1" applyFill="1" applyBorder="1" applyAlignment="1">
      <alignment vertical="center"/>
    </xf>
    <xf numFmtId="0" fontId="28" fillId="10" borderId="79" xfId="0" applyFont="1" applyFill="1" applyBorder="1" applyAlignment="1">
      <alignment vertical="center"/>
    </xf>
    <xf numFmtId="0" fontId="82" fillId="10" borderId="79" xfId="0" applyFont="1" applyFill="1" applyBorder="1" applyAlignment="1">
      <alignment horizontal="center" vertical="center"/>
    </xf>
    <xf numFmtId="0" fontId="82" fillId="10" borderId="80" xfId="0" applyFont="1" applyFill="1" applyBorder="1" applyAlignment="1">
      <alignment horizontal="center" vertical="center" wrapText="1"/>
    </xf>
    <xf numFmtId="0" fontId="82" fillId="10" borderId="81" xfId="0" applyFont="1" applyFill="1" applyBorder="1" applyAlignment="1">
      <alignment horizontal="center" vertical="center"/>
    </xf>
    <xf numFmtId="0" fontId="82" fillId="10" borderId="82" xfId="0" applyFont="1" applyFill="1" applyBorder="1" applyAlignment="1">
      <alignment horizontal="center" vertical="center" wrapText="1"/>
    </xf>
    <xf numFmtId="0" fontId="28" fillId="10" borderId="79" xfId="0" applyFont="1" applyFill="1" applyBorder="1" applyAlignment="1">
      <alignment horizontal="left" vertical="center"/>
    </xf>
    <xf numFmtId="0" fontId="80" fillId="11" borderId="90" xfId="0" applyFont="1" applyFill="1" applyBorder="1" applyAlignment="1">
      <alignment vertical="center" wrapText="1"/>
    </xf>
    <xf numFmtId="0" fontId="80" fillId="11" borderId="91" xfId="0" applyFont="1" applyFill="1" applyBorder="1" applyAlignment="1">
      <alignment vertical="center" wrapText="1"/>
    </xf>
    <xf numFmtId="0" fontId="80" fillId="11" borderId="92" xfId="0" applyFont="1" applyFill="1" applyBorder="1" applyAlignment="1">
      <alignment vertical="center" wrapText="1"/>
    </xf>
    <xf numFmtId="0" fontId="77" fillId="6" borderId="90" xfId="0" applyFont="1" applyFill="1" applyBorder="1" applyAlignment="1">
      <alignment horizontal="left" vertical="center" wrapText="1"/>
    </xf>
    <xf numFmtId="0" fontId="77" fillId="6" borderId="91" xfId="0" applyFont="1" applyFill="1" applyBorder="1" applyAlignment="1">
      <alignment horizontal="left" vertical="center" wrapText="1"/>
    </xf>
    <xf numFmtId="0" fontId="77" fillId="6" borderId="92" xfId="0" applyFont="1" applyFill="1" applyBorder="1" applyAlignment="1">
      <alignment horizontal="left" vertical="center" wrapText="1"/>
    </xf>
    <xf numFmtId="0" fontId="80" fillId="6" borderId="90" xfId="0" applyFont="1" applyFill="1" applyBorder="1" applyAlignment="1">
      <alignment vertical="center" wrapText="1"/>
    </xf>
    <xf numFmtId="0" fontId="80" fillId="6" borderId="91" xfId="0" applyFont="1" applyFill="1" applyBorder="1" applyAlignment="1">
      <alignment vertical="center" wrapText="1"/>
    </xf>
    <xf numFmtId="0" fontId="80" fillId="6" borderId="92" xfId="0" applyFont="1" applyFill="1" applyBorder="1" applyAlignment="1">
      <alignment vertical="center" wrapText="1"/>
    </xf>
    <xf numFmtId="0" fontId="28" fillId="9" borderId="86" xfId="0" applyFont="1" applyFill="1" applyBorder="1"/>
    <xf numFmtId="0" fontId="82" fillId="9" borderId="87" xfId="0" applyFont="1" applyFill="1" applyBorder="1" applyAlignment="1">
      <alignment horizontal="center" vertical="center" wrapText="1"/>
    </xf>
    <xf numFmtId="0" fontId="82" fillId="9" borderId="88" xfId="0" applyFont="1" applyFill="1" applyBorder="1" applyAlignment="1">
      <alignment horizontal="center" vertical="center"/>
    </xf>
    <xf numFmtId="0" fontId="82" fillId="9" borderId="89" xfId="0" applyFont="1" applyFill="1" applyBorder="1" applyAlignment="1">
      <alignment horizontal="center" vertical="center" wrapText="1"/>
    </xf>
    <xf numFmtId="0" fontId="14" fillId="0" borderId="0" xfId="0" applyFont="1" applyAlignment="1">
      <alignment vertical="top"/>
    </xf>
    <xf numFmtId="0" fontId="62" fillId="0" borderId="0" xfId="0" applyFont="1"/>
    <xf numFmtId="0" fontId="64" fillId="0" borderId="0" xfId="0" applyFont="1"/>
    <xf numFmtId="0" fontId="84" fillId="0" borderId="0" xfId="0" applyFont="1" applyAlignment="1">
      <alignment vertical="center"/>
    </xf>
    <xf numFmtId="0" fontId="14" fillId="0" borderId="0" xfId="0" applyFont="1" applyAlignment="1">
      <alignment vertical="center"/>
    </xf>
    <xf numFmtId="0" fontId="64" fillId="39" borderId="0" xfId="0" applyFont="1" applyFill="1" applyAlignment="1">
      <alignment horizontal="centerContinuous"/>
    </xf>
    <xf numFmtId="0" fontId="84" fillId="41" borderId="0" xfId="0" applyFont="1" applyFill="1" applyAlignment="1">
      <alignment vertical="center"/>
    </xf>
    <xf numFmtId="0" fontId="14" fillId="41" borderId="0" xfId="0" applyFont="1" applyFill="1" applyAlignment="1">
      <alignment vertical="center"/>
    </xf>
    <xf numFmtId="0" fontId="14" fillId="41" borderId="0" xfId="0" applyFont="1" applyFill="1" applyAlignment="1">
      <alignment vertical="top"/>
    </xf>
    <xf numFmtId="0" fontId="62" fillId="41" borderId="0" xfId="0" applyFont="1" applyFill="1" applyAlignment="1">
      <alignment horizontal="left" vertical="top"/>
    </xf>
    <xf numFmtId="0" fontId="0" fillId="41" borderId="0" xfId="0" applyFill="1"/>
    <xf numFmtId="0" fontId="14" fillId="41" borderId="0" xfId="0" applyFont="1" applyFill="1" applyAlignment="1">
      <alignment horizontal="left" vertical="top"/>
    </xf>
    <xf numFmtId="0" fontId="56" fillId="41" borderId="0" xfId="0" applyFont="1" applyFill="1"/>
    <xf numFmtId="0" fontId="0" fillId="41" borderId="50" xfId="0" applyFill="1" applyBorder="1"/>
    <xf numFmtId="0" fontId="18" fillId="41" borderId="0" xfId="0" applyFont="1" applyFill="1"/>
    <xf numFmtId="0" fontId="15" fillId="39" borderId="0" xfId="0" applyFont="1" applyFill="1" applyAlignment="1">
      <alignment horizontal="right" vertical="top"/>
    </xf>
    <xf numFmtId="0" fontId="65" fillId="19" borderId="0" xfId="0" applyFont="1" applyFill="1" applyAlignment="1">
      <alignment vertical="center"/>
    </xf>
    <xf numFmtId="0" fontId="63" fillId="39" borderId="0" xfId="0" applyFont="1" applyFill="1" applyAlignment="1">
      <alignment horizontal="centerContinuous"/>
    </xf>
    <xf numFmtId="0" fontId="32" fillId="39" borderId="0" xfId="0" applyFont="1" applyFill="1" applyAlignment="1">
      <alignment horizontal="centerContinuous"/>
    </xf>
    <xf numFmtId="0" fontId="14" fillId="41" borderId="0" xfId="0" applyFont="1" applyFill="1" applyAlignment="1">
      <alignment horizontal="right" vertical="top"/>
    </xf>
    <xf numFmtId="0" fontId="61" fillId="41" borderId="0" xfId="0" applyFont="1" applyFill="1" applyAlignment="1">
      <alignment vertical="center"/>
    </xf>
    <xf numFmtId="0" fontId="39" fillId="41" borderId="0" xfId="0" applyFont="1" applyFill="1" applyAlignment="1">
      <alignment horizontal="center" vertical="center"/>
    </xf>
    <xf numFmtId="0" fontId="39" fillId="41" borderId="0" xfId="0" applyFont="1" applyFill="1" applyAlignment="1">
      <alignment horizontal="left" vertical="center"/>
    </xf>
    <xf numFmtId="0" fontId="37" fillId="41" borderId="0" xfId="0" applyFont="1" applyFill="1" applyAlignment="1">
      <alignment horizontal="center" vertical="center"/>
    </xf>
    <xf numFmtId="0" fontId="61" fillId="0" borderId="0" xfId="0" applyFont="1" applyAlignment="1">
      <alignment vertical="center"/>
    </xf>
    <xf numFmtId="0" fontId="73" fillId="39" borderId="0" xfId="0" applyFont="1" applyFill="1"/>
    <xf numFmtId="0" fontId="85" fillId="39" borderId="0" xfId="0" applyFont="1" applyFill="1"/>
    <xf numFmtId="0" fontId="63" fillId="41" borderId="0" xfId="0" applyFont="1" applyFill="1"/>
    <xf numFmtId="0" fontId="39" fillId="41" borderId="0" xfId="0" applyFont="1" applyFill="1" applyAlignment="1">
      <alignment horizontal="centerContinuous"/>
    </xf>
    <xf numFmtId="0" fontId="86" fillId="41" borderId="0" xfId="0" applyFont="1" applyFill="1" applyAlignment="1">
      <alignment horizontal="centerContinuous"/>
    </xf>
    <xf numFmtId="0" fontId="15" fillId="39" borderId="0" xfId="0" applyFont="1" applyFill="1"/>
    <xf numFmtId="0" fontId="65" fillId="39" borderId="0" xfId="0" applyFont="1" applyFill="1"/>
    <xf numFmtId="0" fontId="80" fillId="0" borderId="15" xfId="0" applyFont="1" applyBorder="1"/>
    <xf numFmtId="0" fontId="82" fillId="31" borderId="10" xfId="0" applyFont="1" applyFill="1" applyBorder="1" applyAlignment="1">
      <alignment horizontal="center" vertical="center" wrapText="1"/>
    </xf>
    <xf numFmtId="0" fontId="89" fillId="29" borderId="10" xfId="0" applyFont="1" applyFill="1" applyBorder="1" applyAlignment="1">
      <alignment horizontal="center" vertical="center" wrapText="1"/>
    </xf>
    <xf numFmtId="0" fontId="90" fillId="21" borderId="65" xfId="0" applyFont="1" applyFill="1" applyBorder="1" applyAlignment="1">
      <alignment horizontal="center" vertical="center" wrapText="1"/>
    </xf>
    <xf numFmtId="0" fontId="89" fillId="21" borderId="94" xfId="0" applyFont="1" applyFill="1" applyBorder="1" applyAlignment="1">
      <alignment horizontal="center" vertical="center" wrapText="1"/>
    </xf>
    <xf numFmtId="0" fontId="90" fillId="20" borderId="25" xfId="0" applyFont="1" applyFill="1" applyBorder="1" applyAlignment="1">
      <alignment horizontal="center" vertical="center" wrapText="1"/>
    </xf>
    <xf numFmtId="0" fontId="89" fillId="20" borderId="40" xfId="0" applyFont="1" applyFill="1" applyBorder="1" applyAlignment="1">
      <alignment horizontal="center" vertical="center" wrapText="1"/>
    </xf>
    <xf numFmtId="0" fontId="82" fillId="4" borderId="25" xfId="0" applyFont="1" applyFill="1" applyBorder="1" applyAlignment="1">
      <alignment horizontal="center" vertical="center" wrapText="1"/>
    </xf>
    <xf numFmtId="0" fontId="82" fillId="4" borderId="40" xfId="0" applyFont="1" applyFill="1" applyBorder="1" applyAlignment="1">
      <alignment horizontal="center" vertical="center" wrapText="1"/>
    </xf>
    <xf numFmtId="0" fontId="14" fillId="41" borderId="0" xfId="0" applyFont="1" applyFill="1"/>
    <xf numFmtId="0" fontId="55" fillId="41" borderId="0" xfId="0" applyFont="1" applyFill="1" applyAlignment="1">
      <alignment horizontal="centerContinuous" vertical="center" wrapText="1"/>
    </xf>
    <xf numFmtId="0" fontId="0" fillId="41" borderId="0" xfId="0" applyFill="1" applyAlignment="1">
      <alignment wrapText="1"/>
    </xf>
    <xf numFmtId="0" fontId="0" fillId="41" borderId="0" xfId="0" applyFill="1" applyAlignment="1">
      <alignment horizontal="center"/>
    </xf>
    <xf numFmtId="0" fontId="25" fillId="33" borderId="0" xfId="0" applyFont="1" applyFill="1" applyAlignment="1">
      <alignment horizontal="left" vertical="center" wrapText="1" indent="1"/>
    </xf>
    <xf numFmtId="0" fontId="93" fillId="34" borderId="0" xfId="0" applyFont="1" applyFill="1" applyAlignment="1">
      <alignment horizontal="left" vertical="center" wrapText="1" indent="1"/>
    </xf>
    <xf numFmtId="0" fontId="93" fillId="35" borderId="0" xfId="0" applyFont="1" applyFill="1" applyAlignment="1">
      <alignment horizontal="left" vertical="center" wrapText="1" indent="1"/>
    </xf>
    <xf numFmtId="0" fontId="0" fillId="47" borderId="0" xfId="0" applyFill="1"/>
    <xf numFmtId="0" fontId="23" fillId="47" borderId="0" xfId="1" applyFont="1" applyFill="1" applyAlignment="1">
      <alignment vertical="top" wrapText="1"/>
    </xf>
    <xf numFmtId="0" fontId="14" fillId="47" borderId="0" xfId="0" applyFont="1" applyFill="1"/>
    <xf numFmtId="0" fontId="91" fillId="47" borderId="0" xfId="0" applyFont="1" applyFill="1" applyAlignment="1">
      <alignment vertical="center"/>
    </xf>
    <xf numFmtId="0" fontId="14" fillId="47" borderId="0" xfId="0" applyFont="1" applyFill="1" applyAlignment="1">
      <alignment horizontal="left" vertical="center"/>
    </xf>
    <xf numFmtId="0" fontId="95" fillId="19" borderId="0" xfId="0" applyFont="1" applyFill="1"/>
    <xf numFmtId="0" fontId="3" fillId="41" borderId="0" xfId="0" applyFont="1" applyFill="1" applyAlignment="1">
      <alignment horizontal="left" vertical="top" wrapText="1"/>
    </xf>
    <xf numFmtId="0" fontId="2" fillId="41" borderId="0" xfId="0" applyFont="1" applyFill="1" applyAlignment="1">
      <alignment horizontal="left" vertical="top" wrapText="1"/>
    </xf>
    <xf numFmtId="0" fontId="73" fillId="39" borderId="0" xfId="0" applyFont="1" applyFill="1" applyAlignment="1">
      <alignment horizontal="center" vertical="top"/>
    </xf>
    <xf numFmtId="0" fontId="82" fillId="9" borderId="119" xfId="0" applyFont="1" applyFill="1" applyBorder="1" applyAlignment="1">
      <alignment horizontal="center" vertical="center"/>
    </xf>
    <xf numFmtId="0" fontId="50" fillId="17" borderId="8" xfId="0" applyFont="1" applyFill="1" applyBorder="1" applyAlignment="1">
      <alignment horizontal="center" vertical="center" wrapText="1"/>
    </xf>
    <xf numFmtId="0" fontId="34" fillId="8" borderId="103" xfId="0" applyFont="1" applyFill="1" applyBorder="1" applyAlignment="1">
      <alignment horizontal="left" vertical="center" wrapText="1" indent="1"/>
    </xf>
    <xf numFmtId="0" fontId="34" fillId="8" borderId="104" xfId="0" applyFont="1" applyFill="1" applyBorder="1" applyAlignment="1">
      <alignment horizontal="center" vertical="center" wrapText="1"/>
    </xf>
    <xf numFmtId="0" fontId="34" fillId="8" borderId="105" xfId="0" applyFont="1" applyFill="1" applyBorder="1" applyAlignment="1">
      <alignment horizontal="left" vertical="center" wrapText="1" indent="1"/>
    </xf>
    <xf numFmtId="0" fontId="34" fillId="8" borderId="106" xfId="0" applyFont="1" applyFill="1" applyBorder="1" applyAlignment="1">
      <alignment horizontal="center" vertical="center" wrapText="1"/>
    </xf>
    <xf numFmtId="0" fontId="43" fillId="5" borderId="122" xfId="0" applyFont="1" applyFill="1" applyBorder="1" applyAlignment="1">
      <alignment horizontal="left" vertical="center" wrapText="1" indent="1"/>
    </xf>
    <xf numFmtId="0" fontId="43" fillId="5" borderId="123" xfId="0" applyFont="1" applyFill="1" applyBorder="1" applyAlignment="1">
      <alignment horizontal="center" vertical="center" wrapText="1"/>
    </xf>
    <xf numFmtId="0" fontId="34" fillId="18" borderId="124" xfId="0" applyFont="1" applyFill="1" applyBorder="1" applyAlignment="1">
      <alignment horizontal="left" vertical="center" wrapText="1" indent="1"/>
    </xf>
    <xf numFmtId="0" fontId="34" fillId="18" borderId="125" xfId="0" applyFont="1" applyFill="1" applyBorder="1" applyAlignment="1">
      <alignment horizontal="center" vertical="center" wrapText="1"/>
    </xf>
    <xf numFmtId="0" fontId="34" fillId="0" borderId="28" xfId="0" applyFont="1" applyBorder="1" applyAlignment="1">
      <alignment horizontal="left" vertical="center" wrapText="1" indent="1"/>
    </xf>
    <xf numFmtId="0" fontId="34" fillId="0" borderId="126" xfId="0" applyFont="1" applyBorder="1" applyAlignment="1">
      <alignment horizontal="center" vertical="center" wrapText="1"/>
    </xf>
    <xf numFmtId="0" fontId="34" fillId="0" borderId="26" xfId="0" applyFont="1" applyBorder="1" applyAlignment="1">
      <alignment horizontal="left" vertical="center" wrapText="1" indent="1"/>
    </xf>
    <xf numFmtId="0" fontId="34" fillId="0" borderId="127" xfId="0" applyFont="1" applyBorder="1" applyAlignment="1">
      <alignment horizontal="center" vertical="center" wrapText="1"/>
    </xf>
    <xf numFmtId="0" fontId="34" fillId="17" borderId="103" xfId="0" applyFont="1" applyFill="1" applyBorder="1" applyAlignment="1">
      <alignment horizontal="left" vertical="center" wrapText="1" indent="1"/>
    </xf>
    <xf numFmtId="0" fontId="34" fillId="17" borderId="104" xfId="0" applyFont="1" applyFill="1" applyBorder="1" applyAlignment="1">
      <alignment horizontal="center" vertical="center" wrapText="1"/>
    </xf>
    <xf numFmtId="0" fontId="34" fillId="0" borderId="105" xfId="0" applyFont="1" applyBorder="1" applyAlignment="1">
      <alignment horizontal="left" vertical="center" wrapText="1" indent="1"/>
    </xf>
    <xf numFmtId="0" fontId="34" fillId="0" borderId="106" xfId="0" applyFont="1" applyBorder="1" applyAlignment="1">
      <alignment horizontal="center" vertical="center" wrapText="1"/>
    </xf>
    <xf numFmtId="0" fontId="34" fillId="8" borderId="128" xfId="0" applyFont="1" applyFill="1" applyBorder="1" applyAlignment="1">
      <alignment horizontal="left" vertical="center" wrapText="1" indent="1"/>
    </xf>
    <xf numFmtId="0" fontId="34" fillId="8" borderId="129" xfId="0" applyFont="1" applyFill="1" applyBorder="1" applyAlignment="1">
      <alignment horizontal="center" vertical="center" wrapText="1"/>
    </xf>
    <xf numFmtId="0" fontId="34" fillId="8" borderId="130" xfId="0" applyFont="1" applyFill="1" applyBorder="1" applyAlignment="1">
      <alignment horizontal="left" vertical="center" wrapText="1" indent="1"/>
    </xf>
    <xf numFmtId="0" fontId="34" fillId="8" borderId="131" xfId="0" applyFont="1" applyFill="1" applyBorder="1" applyAlignment="1">
      <alignment horizontal="center" vertical="center" wrapText="1"/>
    </xf>
    <xf numFmtId="0" fontId="43" fillId="9" borderId="122" xfId="0" applyFont="1" applyFill="1" applyBorder="1" applyAlignment="1">
      <alignment horizontal="left" vertical="center" wrapText="1" indent="1"/>
    </xf>
    <xf numFmtId="0" fontId="43" fillId="9" borderId="123" xfId="0" applyFont="1" applyFill="1" applyBorder="1" applyAlignment="1">
      <alignment horizontal="center" vertical="center" wrapText="1"/>
    </xf>
    <xf numFmtId="0" fontId="34" fillId="8" borderId="124" xfId="0" applyFont="1" applyFill="1" applyBorder="1" applyAlignment="1">
      <alignment horizontal="left" vertical="center" wrapText="1" indent="1"/>
    </xf>
    <xf numFmtId="0" fontId="34" fillId="8" borderId="125" xfId="0" applyFont="1" applyFill="1" applyBorder="1" applyAlignment="1">
      <alignment horizontal="center" vertical="center" wrapText="1"/>
    </xf>
    <xf numFmtId="0" fontId="43" fillId="9" borderId="103" xfId="0" applyFont="1" applyFill="1" applyBorder="1" applyAlignment="1">
      <alignment horizontal="left" vertical="center" wrapText="1" indent="1"/>
    </xf>
    <xf numFmtId="0" fontId="43" fillId="9" borderId="104" xfId="0" applyFont="1" applyFill="1" applyBorder="1" applyAlignment="1">
      <alignment horizontal="center" vertical="center" wrapText="1"/>
    </xf>
    <xf numFmtId="0" fontId="50" fillId="18" borderId="41" xfId="0" applyFont="1" applyFill="1" applyBorder="1" applyAlignment="1">
      <alignment horizontal="center" vertical="center" wrapText="1"/>
    </xf>
    <xf numFmtId="0" fontId="43" fillId="5" borderId="132" xfId="0" applyFont="1" applyFill="1" applyBorder="1" applyAlignment="1">
      <alignment horizontal="left" vertical="center" wrapText="1" indent="1"/>
    </xf>
    <xf numFmtId="0" fontId="43" fillId="5" borderId="133" xfId="0" applyFont="1" applyFill="1" applyBorder="1" applyAlignment="1">
      <alignment horizontal="center" vertical="center" wrapText="1"/>
    </xf>
    <xf numFmtId="0" fontId="34" fillId="18" borderId="134" xfId="0" applyFont="1" applyFill="1" applyBorder="1" applyAlignment="1">
      <alignment horizontal="left" vertical="center" wrapText="1" indent="1"/>
    </xf>
    <xf numFmtId="0" fontId="34" fillId="18" borderId="135" xfId="0" applyFont="1" applyFill="1" applyBorder="1" applyAlignment="1">
      <alignment horizontal="center" vertical="center" wrapText="1"/>
    </xf>
    <xf numFmtId="0" fontId="34" fillId="17" borderId="105" xfId="0" applyFont="1" applyFill="1" applyBorder="1" applyAlignment="1">
      <alignment horizontal="left" vertical="center" wrapText="1" indent="1"/>
    </xf>
    <xf numFmtId="0" fontId="34" fillId="17" borderId="106" xfId="0" applyFont="1" applyFill="1" applyBorder="1" applyAlignment="1">
      <alignment horizontal="center" vertical="center" wrapText="1"/>
    </xf>
    <xf numFmtId="0" fontId="34" fillId="15" borderId="122" xfId="0" applyFont="1" applyFill="1" applyBorder="1" applyAlignment="1">
      <alignment horizontal="left" vertical="center" wrapText="1" indent="1"/>
    </xf>
    <xf numFmtId="0" fontId="34" fillId="0" borderId="123" xfId="0" applyFont="1" applyBorder="1" applyAlignment="1">
      <alignment horizontal="center" vertical="center" wrapText="1"/>
    </xf>
    <xf numFmtId="0" fontId="34" fillId="0" borderId="134" xfId="0" applyFont="1" applyBorder="1" applyAlignment="1">
      <alignment horizontal="left" vertical="center" wrapText="1" indent="1"/>
    </xf>
    <xf numFmtId="0" fontId="34" fillId="0" borderId="135" xfId="0" applyFont="1" applyBorder="1" applyAlignment="1">
      <alignment horizontal="center" vertical="center" wrapText="1"/>
    </xf>
    <xf numFmtId="0" fontId="34" fillId="0" borderId="98" xfId="0" applyFont="1" applyBorder="1" applyAlignment="1">
      <alignment horizontal="center" vertical="center" wrapText="1"/>
    </xf>
    <xf numFmtId="0" fontId="34" fillId="15" borderId="60" xfId="0" applyFont="1" applyFill="1" applyBorder="1" applyAlignment="1">
      <alignment horizontal="center" vertical="center" wrapText="1"/>
    </xf>
    <xf numFmtId="0" fontId="34" fillId="0" borderId="29" xfId="0" applyFont="1" applyBorder="1" applyAlignment="1">
      <alignment horizontal="left" vertical="center" wrapText="1" indent="1"/>
    </xf>
    <xf numFmtId="0" fontId="34" fillId="0" borderId="48" xfId="0" applyFont="1" applyBorder="1" applyAlignment="1">
      <alignment horizontal="center" vertical="center" wrapText="1"/>
    </xf>
    <xf numFmtId="0" fontId="34" fillId="15" borderId="136" xfId="0" applyFont="1" applyFill="1" applyBorder="1" applyAlignment="1">
      <alignment horizontal="center" vertical="center" wrapText="1"/>
    </xf>
    <xf numFmtId="0" fontId="28" fillId="0" borderId="28" xfId="0" applyFont="1" applyBorder="1"/>
    <xf numFmtId="0" fontId="28" fillId="0" borderId="126" xfId="0" applyFont="1" applyBorder="1"/>
    <xf numFmtId="0" fontId="28" fillId="0" borderId="29" xfId="0" applyFont="1" applyBorder="1"/>
    <xf numFmtId="0" fontId="28" fillId="0" borderId="136" xfId="0" applyFont="1" applyBorder="1"/>
    <xf numFmtId="0" fontId="34" fillId="17" borderId="137" xfId="0" applyFont="1" applyFill="1" applyBorder="1" applyAlignment="1">
      <alignment horizontal="left" vertical="center" wrapText="1" indent="1"/>
    </xf>
    <xf numFmtId="0" fontId="34" fillId="17" borderId="138" xfId="0" applyFont="1" applyFill="1" applyBorder="1" applyAlignment="1">
      <alignment horizontal="center" vertical="center" wrapText="1"/>
    </xf>
    <xf numFmtId="0" fontId="34" fillId="17" borderId="26" xfId="0" applyFont="1" applyFill="1" applyBorder="1" applyAlignment="1">
      <alignment horizontal="left" vertical="center" wrapText="1" indent="1"/>
    </xf>
    <xf numFmtId="0" fontId="34" fillId="17" borderId="127" xfId="0" applyFont="1" applyFill="1" applyBorder="1" applyAlignment="1">
      <alignment horizontal="center" vertical="center" wrapText="1"/>
    </xf>
    <xf numFmtId="0" fontId="34" fillId="8" borderId="122" xfId="0" applyFont="1" applyFill="1" applyBorder="1" applyAlignment="1">
      <alignment horizontal="left" vertical="center" wrapText="1" indent="1"/>
    </xf>
    <xf numFmtId="0" fontId="34" fillId="8" borderId="123" xfId="0" applyFont="1" applyFill="1" applyBorder="1" applyAlignment="1">
      <alignment horizontal="center" vertical="center" wrapText="1"/>
    </xf>
    <xf numFmtId="0" fontId="80" fillId="0" borderId="28" xfId="0" applyFont="1" applyBorder="1" applyAlignment="1">
      <alignment horizontal="left" vertical="center" wrapText="1" indent="1"/>
    </xf>
    <xf numFmtId="0" fontId="34" fillId="18" borderId="122" xfId="0" applyFont="1" applyFill="1" applyBorder="1" applyAlignment="1">
      <alignment horizontal="left" vertical="center" wrapText="1" indent="1"/>
    </xf>
    <xf numFmtId="0" fontId="34" fillId="18" borderId="123" xfId="0" applyFont="1" applyFill="1" applyBorder="1" applyAlignment="1">
      <alignment horizontal="center" vertical="center" wrapText="1"/>
    </xf>
    <xf numFmtId="0" fontId="34" fillId="0" borderId="124" xfId="0" applyFont="1" applyBorder="1" applyAlignment="1">
      <alignment horizontal="left" vertical="center" wrapText="1" indent="1"/>
    </xf>
    <xf numFmtId="0" fontId="34" fillId="0" borderId="125" xfId="0" applyFont="1" applyBorder="1" applyAlignment="1">
      <alignment horizontal="center" vertical="center" wrapText="1"/>
    </xf>
    <xf numFmtId="0" fontId="34" fillId="0" borderId="136" xfId="0" applyFont="1" applyBorder="1" applyAlignment="1">
      <alignment horizontal="center" vertical="center" wrapText="1"/>
    </xf>
    <xf numFmtId="0" fontId="88" fillId="8" borderId="7" xfId="0" applyFont="1" applyFill="1" applyBorder="1" applyAlignment="1">
      <alignment horizontal="center" vertical="center" wrapText="1"/>
    </xf>
    <xf numFmtId="0" fontId="34" fillId="8" borderId="69" xfId="0" applyFont="1" applyFill="1" applyBorder="1" applyAlignment="1">
      <alignment horizontal="left" vertical="center" wrapText="1" indent="1"/>
    </xf>
    <xf numFmtId="0" fontId="34" fillId="8" borderId="67" xfId="0" applyFont="1" applyFill="1" applyBorder="1" applyAlignment="1">
      <alignment horizontal="center" vertical="center" wrapText="1"/>
    </xf>
    <xf numFmtId="0" fontId="34" fillId="8" borderId="139" xfId="0" applyFont="1" applyFill="1" applyBorder="1" applyAlignment="1">
      <alignment horizontal="left" vertical="center" wrapText="1" indent="1"/>
    </xf>
    <xf numFmtId="0" fontId="34" fillId="8" borderId="140" xfId="0" applyFont="1" applyFill="1" applyBorder="1" applyAlignment="1">
      <alignment horizontal="center" vertical="center" wrapText="1"/>
    </xf>
    <xf numFmtId="0" fontId="34" fillId="0" borderId="30" xfId="0" applyFont="1" applyBorder="1" applyAlignment="1">
      <alignment horizontal="left" vertical="center" wrapText="1" indent="1"/>
    </xf>
    <xf numFmtId="0" fontId="34" fillId="0" borderId="141" xfId="0" applyFont="1" applyBorder="1" applyAlignment="1">
      <alignment horizontal="center" vertical="center" wrapText="1"/>
    </xf>
    <xf numFmtId="0" fontId="43" fillId="9" borderId="129" xfId="0" applyFont="1" applyFill="1" applyBorder="1" applyAlignment="1">
      <alignment horizontal="center" vertical="center" wrapText="1"/>
    </xf>
    <xf numFmtId="0" fontId="34" fillId="18" borderId="29" xfId="0" applyFont="1" applyFill="1" applyBorder="1" applyAlignment="1">
      <alignment horizontal="left" vertical="center" wrapText="1" indent="1"/>
    </xf>
    <xf numFmtId="0" fontId="43" fillId="28" borderId="15" xfId="0" applyFont="1" applyFill="1" applyBorder="1" applyAlignment="1">
      <alignment horizontal="left" vertical="center" wrapText="1" indent="1"/>
    </xf>
    <xf numFmtId="0" fontId="43" fillId="28" borderId="127" xfId="0" applyFont="1" applyFill="1" applyBorder="1" applyAlignment="1">
      <alignment horizontal="center" vertical="center" wrapText="1"/>
    </xf>
    <xf numFmtId="0" fontId="34" fillId="17" borderId="130" xfId="0" applyFont="1" applyFill="1" applyBorder="1" applyAlignment="1">
      <alignment horizontal="left" vertical="center" wrapText="1" indent="1"/>
    </xf>
    <xf numFmtId="0" fontId="34" fillId="17" borderId="142" xfId="0" applyFont="1" applyFill="1" applyBorder="1" applyAlignment="1">
      <alignment horizontal="center" vertical="center" wrapText="1"/>
    </xf>
    <xf numFmtId="0" fontId="34" fillId="0" borderId="13" xfId="0" applyFont="1" applyBorder="1" applyAlignment="1">
      <alignment horizontal="left" vertical="center" wrapText="1" indent="1"/>
    </xf>
    <xf numFmtId="0" fontId="28" fillId="0" borderId="38" xfId="0" applyFont="1" applyBorder="1"/>
    <xf numFmtId="0" fontId="80" fillId="0" borderId="127" xfId="0" applyFont="1" applyBorder="1"/>
    <xf numFmtId="20" fontId="76" fillId="2" borderId="111" xfId="0" quotePrefix="1" applyNumberFormat="1" applyFont="1" applyFill="1" applyBorder="1" applyAlignment="1">
      <alignment horizontal="left" vertical="center" wrapText="1"/>
    </xf>
    <xf numFmtId="0" fontId="76" fillId="2" borderId="107" xfId="0" quotePrefix="1" applyFont="1" applyFill="1" applyBorder="1" applyAlignment="1">
      <alignment horizontal="left" vertical="center" wrapText="1"/>
    </xf>
    <xf numFmtId="20" fontId="76" fillId="2" borderId="113" xfId="0" quotePrefix="1" applyNumberFormat="1" applyFont="1" applyFill="1" applyBorder="1" applyAlignment="1">
      <alignment horizontal="left" vertical="center" wrapText="1"/>
    </xf>
    <xf numFmtId="0" fontId="80" fillId="2" borderId="112" xfId="0" applyFont="1" applyFill="1" applyBorder="1" applyAlignment="1">
      <alignment horizontal="left" vertical="center" wrapText="1"/>
    </xf>
    <xf numFmtId="0" fontId="80" fillId="2" borderId="108" xfId="0" applyFont="1" applyFill="1" applyBorder="1" applyAlignment="1">
      <alignment horizontal="left" vertical="center" wrapText="1"/>
    </xf>
    <xf numFmtId="0" fontId="80" fillId="2" borderId="114" xfId="0" applyFont="1" applyFill="1" applyBorder="1" applyAlignment="1">
      <alignment horizontal="left" vertical="center" wrapText="1"/>
    </xf>
    <xf numFmtId="0" fontId="80" fillId="2" borderId="115" xfId="0" applyFont="1" applyFill="1" applyBorder="1" applyAlignment="1">
      <alignment horizontal="left" vertical="center" wrapText="1"/>
    </xf>
    <xf numFmtId="20" fontId="76" fillId="11" borderId="111" xfId="0" quotePrefix="1" applyNumberFormat="1" applyFont="1" applyFill="1" applyBorder="1" applyAlignment="1">
      <alignment horizontal="left" vertical="center" wrapText="1"/>
    </xf>
    <xf numFmtId="0" fontId="80" fillId="11" borderId="112" xfId="0" applyFont="1" applyFill="1" applyBorder="1" applyAlignment="1">
      <alignment horizontal="left" vertical="center" wrapText="1"/>
    </xf>
    <xf numFmtId="0" fontId="76" fillId="11" borderId="107" xfId="0" quotePrefix="1" applyFont="1" applyFill="1" applyBorder="1" applyAlignment="1">
      <alignment horizontal="left" vertical="center" wrapText="1"/>
    </xf>
    <xf numFmtId="0" fontId="80" fillId="11" borderId="108" xfId="0" applyFont="1" applyFill="1" applyBorder="1" applyAlignment="1">
      <alignment horizontal="left" vertical="center" wrapText="1"/>
    </xf>
    <xf numFmtId="20" fontId="76" fillId="11" borderId="113" xfId="0" quotePrefix="1" applyNumberFormat="1" applyFont="1" applyFill="1" applyBorder="1" applyAlignment="1">
      <alignment horizontal="left" vertical="center" wrapText="1"/>
    </xf>
    <xf numFmtId="0" fontId="80" fillId="11" borderId="114" xfId="0" applyFont="1" applyFill="1" applyBorder="1" applyAlignment="1">
      <alignment horizontal="left" vertical="center" wrapText="1"/>
    </xf>
    <xf numFmtId="20" fontId="76" fillId="6" borderId="111" xfId="0" quotePrefix="1" applyNumberFormat="1" applyFont="1" applyFill="1" applyBorder="1" applyAlignment="1">
      <alignment horizontal="left" vertical="center" wrapText="1"/>
    </xf>
    <xf numFmtId="0" fontId="76" fillId="6" borderId="107" xfId="0" quotePrefix="1" applyFont="1" applyFill="1" applyBorder="1" applyAlignment="1">
      <alignment horizontal="left" vertical="center" wrapText="1"/>
    </xf>
    <xf numFmtId="20" fontId="76" fillId="6" borderId="113" xfId="0" quotePrefix="1" applyNumberFormat="1" applyFont="1" applyFill="1" applyBorder="1" applyAlignment="1">
      <alignment horizontal="left" vertical="center" wrapText="1"/>
    </xf>
    <xf numFmtId="20" fontId="76" fillId="6" borderId="109" xfId="0" quotePrefix="1" applyNumberFormat="1" applyFont="1" applyFill="1" applyBorder="1" applyAlignment="1">
      <alignment horizontal="left" vertical="center" wrapText="1"/>
    </xf>
    <xf numFmtId="20" fontId="76" fillId="11" borderId="109" xfId="0" quotePrefix="1" applyNumberFormat="1" applyFont="1" applyFill="1" applyBorder="1" applyAlignment="1">
      <alignment horizontal="left" vertical="center" wrapText="1"/>
    </xf>
    <xf numFmtId="0" fontId="80" fillId="11" borderId="110" xfId="0" applyFont="1" applyFill="1" applyBorder="1" applyAlignment="1">
      <alignment horizontal="left" vertical="center" wrapText="1"/>
    </xf>
    <xf numFmtId="0" fontId="80" fillId="6" borderId="112" xfId="0" applyFont="1" applyFill="1" applyBorder="1" applyAlignment="1">
      <alignment horizontal="left" vertical="center" wrapText="1"/>
    </xf>
    <xf numFmtId="0" fontId="80" fillId="6" borderId="108" xfId="0" applyFont="1" applyFill="1" applyBorder="1" applyAlignment="1">
      <alignment horizontal="left" vertical="center" wrapText="1"/>
    </xf>
    <xf numFmtId="0" fontId="80" fillId="6" borderId="114" xfId="0" applyFont="1" applyFill="1" applyBorder="1" applyAlignment="1">
      <alignment horizontal="left" vertical="center" wrapText="1"/>
    </xf>
    <xf numFmtId="0" fontId="80" fillId="6" borderId="110" xfId="0" applyFont="1" applyFill="1" applyBorder="1" applyAlignment="1">
      <alignment horizontal="left" vertical="center" wrapText="1"/>
    </xf>
    <xf numFmtId="165" fontId="14" fillId="0" borderId="0" xfId="0" applyNumberFormat="1" applyFont="1" applyAlignment="1">
      <alignment horizontal="left" vertical="top"/>
    </xf>
    <xf numFmtId="0" fontId="96" fillId="36" borderId="0" xfId="0" applyFont="1" applyFill="1" applyAlignment="1">
      <alignment horizontal="left" vertical="center" wrapText="1" indent="1"/>
    </xf>
    <xf numFmtId="0" fontId="96" fillId="37" borderId="0" xfId="0" applyFont="1" applyFill="1" applyAlignment="1">
      <alignment horizontal="left" vertical="center" wrapText="1" indent="1"/>
    </xf>
    <xf numFmtId="0" fontId="96" fillId="38" borderId="0" xfId="0" applyFont="1" applyFill="1" applyAlignment="1">
      <alignment horizontal="left" vertical="center" wrapText="1" indent="1"/>
    </xf>
    <xf numFmtId="0" fontId="43" fillId="9" borderId="128" xfId="0" applyFont="1" applyFill="1" applyBorder="1" applyAlignment="1">
      <alignment horizontal="left" vertical="center" wrapText="1" indent="1"/>
    </xf>
    <xf numFmtId="0" fontId="66" fillId="41" borderId="0" xfId="1" applyFill="1" applyAlignment="1">
      <alignment vertical="center"/>
    </xf>
    <xf numFmtId="0" fontId="1" fillId="41" borderId="0" xfId="0" applyFont="1" applyFill="1" applyAlignment="1">
      <alignment horizontal="left" vertical="top" wrapText="1"/>
    </xf>
    <xf numFmtId="0" fontId="97" fillId="15" borderId="59" xfId="0" applyFont="1" applyFill="1" applyBorder="1" applyAlignment="1">
      <alignment horizontal="left" vertical="center" wrapText="1" indent="1"/>
    </xf>
    <xf numFmtId="0" fontId="25" fillId="8" borderId="2" xfId="0" applyFont="1" applyFill="1" applyBorder="1" applyAlignment="1">
      <alignment horizontal="left" vertical="center" wrapText="1"/>
    </xf>
    <xf numFmtId="0" fontId="62" fillId="0" borderId="4" xfId="0" applyFont="1" applyBorder="1" applyAlignment="1">
      <alignment horizontal="left" vertical="center" wrapText="1"/>
    </xf>
    <xf numFmtId="0" fontId="62" fillId="40" borderId="0" xfId="0" applyFont="1" applyFill="1" applyAlignment="1">
      <alignment horizontal="left" vertical="center" wrapText="1"/>
    </xf>
    <xf numFmtId="0" fontId="62" fillId="0" borderId="0" xfId="0" applyFont="1" applyAlignment="1">
      <alignment horizontal="left" vertical="center" wrapText="1"/>
    </xf>
    <xf numFmtId="0" fontId="24" fillId="18" borderId="2" xfId="0" applyFont="1" applyFill="1" applyBorder="1" applyAlignment="1">
      <alignment horizontal="left" vertical="center" wrapText="1"/>
    </xf>
    <xf numFmtId="0" fontId="83" fillId="39" borderId="0" xfId="1" applyFont="1" applyFill="1" applyAlignment="1">
      <alignment vertical="top" wrapText="1"/>
    </xf>
    <xf numFmtId="0" fontId="80" fillId="0" borderId="0" xfId="0" applyFont="1" applyAlignment="1">
      <alignment vertical="top" wrapText="1"/>
    </xf>
    <xf numFmtId="0" fontId="60" fillId="16" borderId="2" xfId="0" applyFont="1" applyFill="1" applyBorder="1" applyAlignment="1">
      <alignment horizontal="left" vertical="center" wrapText="1"/>
    </xf>
    <xf numFmtId="0" fontId="0" fillId="0" borderId="4" xfId="0" applyBorder="1" applyAlignment="1">
      <alignment horizontal="left" vertical="center" wrapText="1"/>
    </xf>
    <xf numFmtId="0" fontId="28" fillId="17" borderId="2" xfId="0" applyFont="1" applyFill="1" applyBorder="1" applyAlignment="1">
      <alignment horizontal="left" vertical="center" wrapText="1"/>
    </xf>
    <xf numFmtId="0" fontId="65" fillId="40" borderId="16" xfId="0" applyFont="1" applyFill="1" applyBorder="1" applyAlignment="1">
      <alignment horizontal="left" vertical="center" wrapText="1"/>
    </xf>
    <xf numFmtId="0" fontId="18" fillId="40" borderId="16"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5" fillId="15" borderId="27"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5" fillId="15" borderId="32"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5" fillId="15" borderId="5"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25" fillId="2" borderId="23" xfId="0" applyFont="1" applyFill="1" applyBorder="1" applyAlignment="1">
      <alignment horizontal="left" vertical="center" wrapText="1"/>
    </xf>
    <xf numFmtId="0" fontId="5" fillId="15" borderId="30" xfId="0" applyFont="1" applyFill="1" applyBorder="1" applyAlignment="1">
      <alignment horizontal="center" vertical="center" wrapText="1"/>
    </xf>
    <xf numFmtId="0" fontId="5" fillId="15" borderId="35" xfId="0" applyFont="1" applyFill="1" applyBorder="1" applyAlignment="1">
      <alignment horizontal="center" vertical="center" wrapText="1"/>
    </xf>
    <xf numFmtId="0" fontId="5" fillId="15" borderId="24" xfId="0" applyFont="1" applyFill="1" applyBorder="1" applyAlignment="1">
      <alignment horizontal="center" vertical="center" wrapText="1"/>
    </xf>
    <xf numFmtId="0" fontId="5" fillId="15" borderId="38"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24"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25" fillId="2" borderId="8" xfId="0" applyFont="1" applyFill="1" applyBorder="1" applyAlignment="1">
      <alignment horizontal="left" vertical="center" wrapText="1"/>
    </xf>
    <xf numFmtId="0" fontId="5" fillId="15" borderId="28" xfId="0" applyFont="1" applyFill="1" applyBorder="1" applyAlignment="1">
      <alignment horizontal="center" vertical="center" wrapText="1"/>
    </xf>
    <xf numFmtId="0" fontId="0" fillId="0" borderId="26" xfId="0" applyBorder="1" applyAlignment="1">
      <alignment horizontal="center" vertical="center" wrapText="1"/>
    </xf>
    <xf numFmtId="0" fontId="5" fillId="15" borderId="33" xfId="0" applyFont="1" applyFill="1" applyBorder="1" applyAlignment="1">
      <alignment horizontal="center" vertical="center" wrapText="1"/>
    </xf>
    <xf numFmtId="0" fontId="0" fillId="0" borderId="31" xfId="0" applyBorder="1" applyAlignment="1">
      <alignment horizontal="center" vertical="center" wrapText="1"/>
    </xf>
    <xf numFmtId="0" fontId="5" fillId="15" borderId="11" xfId="0" applyFont="1" applyFill="1" applyBorder="1" applyAlignment="1">
      <alignment horizontal="center" vertical="center" wrapText="1"/>
    </xf>
    <xf numFmtId="0" fontId="0" fillId="0" borderId="9" xfId="0" applyBorder="1" applyAlignment="1">
      <alignment horizontal="center" vertical="center" wrapText="1"/>
    </xf>
    <xf numFmtId="0" fontId="5" fillId="15" borderId="13"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5" fillId="11" borderId="1" xfId="0" applyFont="1" applyFill="1" applyBorder="1" applyAlignment="1">
      <alignment horizontal="left" vertical="center" wrapText="1"/>
    </xf>
    <xf numFmtId="0" fontId="25" fillId="11" borderId="6" xfId="0" applyFont="1" applyFill="1" applyBorder="1" applyAlignment="1">
      <alignment horizontal="left" vertical="center" wrapText="1"/>
    </xf>
    <xf numFmtId="0" fontId="25" fillId="11" borderId="21" xfId="0" applyFont="1" applyFill="1" applyBorder="1" applyAlignment="1">
      <alignment horizontal="left" vertical="center" wrapText="1"/>
    </xf>
    <xf numFmtId="0" fontId="25" fillId="11" borderId="23"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25" fillId="6" borderId="23" xfId="0" applyFont="1" applyFill="1" applyBorder="1" applyAlignment="1">
      <alignment horizontal="left" vertical="center" wrapText="1"/>
    </xf>
    <xf numFmtId="0" fontId="25" fillId="6" borderId="6" xfId="0" applyFont="1" applyFill="1" applyBorder="1" applyAlignment="1">
      <alignment horizontal="left" vertical="center" wrapText="1"/>
    </xf>
    <xf numFmtId="0" fontId="25" fillId="6" borderId="21" xfId="0" applyFont="1" applyFill="1" applyBorder="1" applyAlignment="1">
      <alignment horizontal="left" vertical="center" wrapText="1"/>
    </xf>
    <xf numFmtId="0" fontId="25" fillId="6" borderId="8" xfId="0" applyFont="1" applyFill="1" applyBorder="1" applyAlignment="1">
      <alignment horizontal="left" vertical="center" wrapText="1"/>
    </xf>
    <xf numFmtId="0" fontId="25" fillId="6" borderId="1" xfId="0" applyFont="1" applyFill="1" applyBorder="1" applyAlignment="1">
      <alignment horizontal="left" vertical="center" wrapText="1"/>
    </xf>
    <xf numFmtId="0" fontId="0" fillId="6" borderId="6" xfId="0" applyFill="1" applyBorder="1" applyAlignment="1">
      <alignment horizontal="left" vertical="center" wrapText="1"/>
    </xf>
    <xf numFmtId="0" fontId="0" fillId="6" borderId="21" xfId="0" applyFill="1" applyBorder="1" applyAlignment="1">
      <alignment horizontal="left" vertical="center" wrapText="1"/>
    </xf>
    <xf numFmtId="0" fontId="5" fillId="15" borderId="14"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5" xfId="0" applyBorder="1" applyAlignment="1">
      <alignment horizontal="center" vertical="center" wrapText="1"/>
    </xf>
    <xf numFmtId="0" fontId="94" fillId="47" borderId="0" xfId="0" applyFont="1" applyFill="1" applyAlignment="1">
      <alignment vertical="center"/>
    </xf>
    <xf numFmtId="0" fontId="94" fillId="0" borderId="0" xfId="0" applyFont="1" applyAlignment="1">
      <alignment vertical="center"/>
    </xf>
    <xf numFmtId="164" fontId="40" fillId="17" borderId="54" xfId="0" applyNumberFormat="1" applyFont="1" applyFill="1" applyBorder="1" applyAlignment="1">
      <alignment horizontal="center" vertical="center"/>
    </xf>
    <xf numFmtId="164" fontId="40" fillId="17" borderId="55" xfId="0" applyNumberFormat="1" applyFont="1" applyFill="1" applyBorder="1" applyAlignment="1">
      <alignment horizontal="center" vertical="center"/>
    </xf>
    <xf numFmtId="164" fontId="40" fillId="17" borderId="56" xfId="0" applyNumberFormat="1" applyFont="1" applyFill="1" applyBorder="1" applyAlignment="1">
      <alignment horizontal="center" vertical="center"/>
    </xf>
    <xf numFmtId="0" fontId="39" fillId="5" borderId="0" xfId="0" applyFont="1" applyFill="1" applyAlignment="1">
      <alignment horizontal="center" vertical="center"/>
    </xf>
    <xf numFmtId="0" fontId="33" fillId="18" borderId="0" xfId="0" applyFont="1" applyFill="1" applyAlignment="1">
      <alignment horizontal="center" wrapText="1"/>
    </xf>
    <xf numFmtId="0" fontId="33" fillId="18" borderId="37" xfId="0" applyFont="1" applyFill="1" applyBorder="1" applyAlignment="1">
      <alignment horizontal="center" vertical="center" wrapText="1"/>
    </xf>
    <xf numFmtId="0" fontId="33" fillId="18" borderId="0" xfId="0" applyFont="1" applyFill="1" applyAlignment="1">
      <alignment horizontal="center" vertical="center" wrapText="1"/>
    </xf>
    <xf numFmtId="0" fontId="0" fillId="18" borderId="0" xfId="0" applyFill="1" applyAlignment="1">
      <alignment horizontal="center" vertical="center" wrapText="1"/>
    </xf>
    <xf numFmtId="0" fontId="39" fillId="9" borderId="0" xfId="0" applyFont="1" applyFill="1" applyAlignment="1">
      <alignment horizontal="center" vertical="center"/>
    </xf>
    <xf numFmtId="0" fontId="33" fillId="8" borderId="0" xfId="0" applyFont="1" applyFill="1" applyAlignment="1">
      <alignment horizontal="center" vertical="center" wrapText="1"/>
    </xf>
    <xf numFmtId="0" fontId="33" fillId="8" borderId="37" xfId="0" applyFont="1" applyFill="1" applyBorder="1" applyAlignment="1">
      <alignment horizontal="center" vertical="center" wrapText="1"/>
    </xf>
    <xf numFmtId="0" fontId="39" fillId="10" borderId="0" xfId="0" applyFont="1" applyFill="1" applyAlignment="1">
      <alignment horizontal="center" vertical="center"/>
    </xf>
    <xf numFmtId="0" fontId="33" fillId="7" borderId="0" xfId="0" applyFont="1" applyFill="1" applyAlignment="1">
      <alignment horizontal="center" vertical="center" wrapText="1"/>
    </xf>
    <xf numFmtId="0" fontId="36" fillId="0" borderId="0" xfId="0" applyFont="1" applyAlignment="1">
      <alignment horizontal="center" vertical="center" wrapText="1"/>
    </xf>
    <xf numFmtId="0" fontId="33" fillId="7" borderId="37" xfId="0" applyFont="1" applyFill="1" applyBorder="1" applyAlignment="1">
      <alignment horizontal="center" vertical="center" wrapText="1"/>
    </xf>
    <xf numFmtId="0" fontId="40" fillId="0" borderId="55" xfId="0" applyFont="1" applyBorder="1" applyAlignment="1">
      <alignment horizontal="center" vertical="center"/>
    </xf>
    <xf numFmtId="0" fontId="40" fillId="0" borderId="56" xfId="0" applyFont="1" applyBorder="1" applyAlignment="1">
      <alignment horizontal="center" vertical="center"/>
    </xf>
    <xf numFmtId="165" fontId="62" fillId="41" borderId="0" xfId="0" applyNumberFormat="1" applyFont="1" applyFill="1" applyAlignment="1">
      <alignment horizontal="left" vertical="top"/>
    </xf>
    <xf numFmtId="165" fontId="0" fillId="0" borderId="0" xfId="0" applyNumberFormat="1"/>
    <xf numFmtId="0" fontId="39" fillId="0" borderId="0" xfId="0" applyFont="1" applyAlignment="1">
      <alignment horizontal="center" vertical="center"/>
    </xf>
    <xf numFmtId="0" fontId="29" fillId="15" borderId="88" xfId="0" applyFont="1" applyFill="1" applyBorder="1" applyAlignment="1" applyProtection="1">
      <alignment horizontal="center" vertical="center" wrapText="1"/>
      <protection locked="0"/>
    </xf>
    <xf numFmtId="0" fontId="29" fillId="15" borderId="89" xfId="0" applyFont="1" applyFill="1" applyBorder="1" applyAlignment="1" applyProtection="1">
      <alignment horizontal="center" vertical="center" wrapText="1"/>
      <protection locked="0"/>
    </xf>
    <xf numFmtId="0" fontId="60" fillId="15" borderId="89" xfId="0" applyFont="1" applyFill="1" applyBorder="1" applyAlignment="1" applyProtection="1">
      <alignment horizontal="center" vertical="center" wrapText="1"/>
      <protection locked="0"/>
    </xf>
    <xf numFmtId="0" fontId="29" fillId="15" borderId="121" xfId="0" applyFont="1" applyFill="1" applyBorder="1" applyAlignment="1" applyProtection="1">
      <alignment horizontal="center" vertical="center" wrapText="1"/>
      <protection locked="0"/>
    </xf>
    <xf numFmtId="0" fontId="29" fillId="11" borderId="120" xfId="0" applyFont="1" applyFill="1" applyBorder="1" applyAlignment="1">
      <alignment vertical="center" wrapText="1"/>
    </xf>
    <xf numFmtId="0" fontId="80" fillId="0" borderId="120" xfId="0" applyFont="1" applyBorder="1" applyAlignment="1">
      <alignment vertical="center" wrapText="1"/>
    </xf>
    <xf numFmtId="0" fontId="80" fillId="11" borderId="86" xfId="0" applyFont="1" applyFill="1" applyBorder="1" applyAlignment="1">
      <alignment vertical="center" wrapText="1"/>
    </xf>
    <xf numFmtId="0" fontId="49" fillId="13" borderId="86" xfId="0" applyFont="1" applyFill="1" applyBorder="1" applyAlignment="1">
      <alignment vertical="center" wrapText="1"/>
    </xf>
    <xf numFmtId="0" fontId="75" fillId="11" borderId="120" xfId="0" applyFont="1" applyFill="1" applyBorder="1" applyAlignment="1">
      <alignment horizontal="center" vertical="center" wrapText="1"/>
    </xf>
    <xf numFmtId="0" fontId="23" fillId="11" borderId="86" xfId="0" applyFont="1" applyFill="1" applyBorder="1" applyAlignment="1">
      <alignment vertical="center" wrapText="1"/>
    </xf>
    <xf numFmtId="0" fontId="75" fillId="15" borderId="82" xfId="0" applyFont="1" applyFill="1" applyBorder="1" applyAlignment="1">
      <alignment horizontal="center" vertical="center" wrapText="1"/>
    </xf>
    <xf numFmtId="0" fontId="80" fillId="27" borderId="86" xfId="0" applyFont="1" applyFill="1" applyBorder="1" applyAlignment="1">
      <alignment vertical="center" wrapText="1"/>
    </xf>
    <xf numFmtId="0" fontId="76" fillId="2" borderId="79" xfId="0" applyFont="1" applyFill="1" applyBorder="1" applyAlignment="1">
      <alignment horizontal="left" vertical="center" wrapText="1"/>
    </xf>
    <xf numFmtId="0" fontId="75" fillId="15" borderId="80" xfId="0" applyFont="1" applyFill="1" applyBorder="1" applyAlignment="1">
      <alignment horizontal="center" vertical="center" wrapText="1"/>
    </xf>
    <xf numFmtId="0" fontId="75" fillId="15" borderId="81" xfId="0" applyFont="1" applyFill="1" applyBorder="1" applyAlignment="1">
      <alignment horizontal="center" vertical="center" wrapText="1"/>
    </xf>
    <xf numFmtId="0" fontId="80" fillId="11" borderId="120" xfId="0" applyFont="1" applyFill="1" applyBorder="1" applyAlignment="1">
      <alignment vertical="center" wrapText="1"/>
    </xf>
    <xf numFmtId="0" fontId="29" fillId="6" borderId="120" xfId="0" applyFont="1" applyFill="1" applyBorder="1" applyAlignment="1">
      <alignment horizontal="left" vertical="center" wrapText="1"/>
    </xf>
    <xf numFmtId="0" fontId="76" fillId="6" borderId="86" xfId="0" applyFont="1" applyFill="1" applyBorder="1" applyAlignment="1">
      <alignment horizontal="left" vertical="center" wrapText="1"/>
    </xf>
    <xf numFmtId="0" fontId="75" fillId="6" borderId="79" xfId="0" applyFont="1" applyFill="1" applyBorder="1" applyAlignment="1">
      <alignment horizontal="center" vertical="center" wrapText="1"/>
    </xf>
    <xf numFmtId="0" fontId="80" fillId="6" borderId="116" xfId="0" applyFont="1" applyFill="1" applyBorder="1" applyAlignment="1">
      <alignment vertical="center" wrapText="1"/>
    </xf>
    <xf numFmtId="0" fontId="79" fillId="15" borderId="82" xfId="0" applyFont="1" applyFill="1" applyBorder="1" applyAlignment="1">
      <alignment horizontal="center" vertical="center" wrapText="1"/>
    </xf>
    <xf numFmtId="0" fontId="80" fillId="6" borderId="86" xfId="0" applyFont="1" applyFill="1" applyBorder="1" applyAlignment="1">
      <alignment vertical="center" wrapText="1"/>
    </xf>
    <xf numFmtId="0" fontId="75" fillId="27" borderId="116" xfId="0" applyFont="1" applyFill="1" applyBorder="1" applyAlignment="1">
      <alignment horizontal="left" vertical="center" wrapText="1"/>
    </xf>
    <xf numFmtId="0" fontId="80" fillId="15" borderId="80" xfId="0" applyFont="1" applyFill="1" applyBorder="1" applyAlignment="1">
      <alignment horizontal="center" vertical="center" wrapText="1"/>
    </xf>
    <xf numFmtId="0" fontId="80" fillId="15" borderId="81" xfId="0" applyFont="1" applyFill="1" applyBorder="1" applyAlignment="1">
      <alignment horizontal="center" vertical="center" wrapText="1"/>
    </xf>
    <xf numFmtId="0" fontId="75" fillId="27" borderId="117" xfId="0" applyFont="1" applyFill="1" applyBorder="1" applyAlignment="1">
      <alignment horizontal="left" vertical="center" wrapText="1"/>
    </xf>
    <xf numFmtId="0" fontId="75" fillId="27" borderId="86" xfId="0" applyFont="1" applyFill="1" applyBorder="1" applyAlignment="1">
      <alignment horizontal="left" vertical="center" wrapText="1"/>
    </xf>
    <xf numFmtId="0" fontId="75" fillId="6" borderId="120" xfId="0" applyFont="1" applyFill="1" applyBorder="1" applyAlignment="1">
      <alignment horizontal="left" vertical="center" wrapText="1"/>
    </xf>
    <xf numFmtId="0" fontId="45" fillId="9" borderId="86" xfId="0" applyFont="1" applyFill="1" applyBorder="1" applyAlignment="1">
      <alignment horizontal="center" vertical="center" wrapText="1"/>
    </xf>
    <xf numFmtId="0" fontId="46" fillId="9" borderId="118" xfId="0" applyFont="1" applyFill="1" applyBorder="1" applyAlignment="1">
      <alignment horizontal="center" vertical="center" wrapText="1"/>
    </xf>
    <xf numFmtId="0" fontId="49" fillId="12" borderId="86" xfId="0" applyFont="1" applyFill="1" applyBorder="1" applyAlignment="1">
      <alignment vertical="center" wrapText="1"/>
    </xf>
    <xf numFmtId="0" fontId="78" fillId="12" borderId="86" xfId="0" applyFont="1" applyFill="1" applyBorder="1" applyAlignment="1">
      <alignment vertical="center" wrapText="1"/>
    </xf>
    <xf numFmtId="0" fontId="76" fillId="27" borderId="86" xfId="0" applyFont="1" applyFill="1" applyBorder="1" applyAlignment="1">
      <alignment horizontal="left" vertical="center" wrapText="1"/>
    </xf>
    <xf numFmtId="0" fontId="49" fillId="13" borderId="79" xfId="0" applyFont="1" applyFill="1" applyBorder="1" applyAlignment="1">
      <alignment vertical="center" wrapText="1"/>
    </xf>
    <xf numFmtId="0" fontId="75" fillId="2" borderId="79" xfId="0" applyFont="1" applyFill="1" applyBorder="1" applyAlignment="1">
      <alignment horizontal="center" vertical="center" wrapText="1"/>
    </xf>
    <xf numFmtId="0" fontId="75" fillId="2" borderId="79" xfId="0" applyFont="1" applyFill="1" applyBorder="1" applyAlignment="1">
      <alignment horizontal="left" vertical="center" wrapText="1"/>
    </xf>
    <xf numFmtId="0" fontId="75" fillId="27" borderId="79" xfId="0" applyFont="1" applyFill="1" applyBorder="1" applyAlignment="1">
      <alignment horizontal="left" vertical="center" wrapText="1"/>
    </xf>
    <xf numFmtId="0" fontId="80" fillId="27" borderId="79" xfId="0" applyFont="1" applyFill="1" applyBorder="1" applyAlignment="1">
      <alignment horizontal="left" vertical="center" wrapText="1"/>
    </xf>
    <xf numFmtId="0" fontId="29" fillId="6" borderId="120" xfId="0" applyFont="1" applyFill="1" applyBorder="1" applyAlignment="1">
      <alignment vertical="center" wrapText="1"/>
    </xf>
    <xf numFmtId="0" fontId="80" fillId="6" borderId="120" xfId="0" applyFont="1" applyFill="1" applyBorder="1" applyAlignment="1">
      <alignment vertical="center" wrapText="1"/>
    </xf>
    <xf numFmtId="0" fontId="76" fillId="27" borderId="79" xfId="0" applyFont="1" applyFill="1" applyBorder="1" applyAlignment="1">
      <alignment horizontal="left" vertical="center" wrapText="1"/>
    </xf>
    <xf numFmtId="0" fontId="49" fillId="14" borderId="79" xfId="0" applyFont="1" applyFill="1" applyBorder="1" applyAlignment="1">
      <alignment vertical="center" wrapText="1"/>
    </xf>
    <xf numFmtId="0" fontId="78" fillId="14" borderId="79" xfId="0" applyFont="1" applyFill="1" applyBorder="1" applyAlignment="1">
      <alignment vertical="center" wrapText="1"/>
    </xf>
    <xf numFmtId="0" fontId="76" fillId="6" borderId="79" xfId="0" applyFont="1" applyFill="1" applyBorder="1" applyAlignment="1">
      <alignment horizontal="center" vertical="center" wrapText="1"/>
    </xf>
    <xf numFmtId="0" fontId="23" fillId="27" borderId="79" xfId="0" applyFont="1" applyFill="1" applyBorder="1" applyAlignment="1">
      <alignment horizontal="left" vertical="center" wrapText="1"/>
    </xf>
    <xf numFmtId="0" fontId="49" fillId="14" borderId="86" xfId="0" applyFont="1" applyFill="1" applyBorder="1" applyAlignment="1">
      <alignment vertical="center" wrapText="1"/>
    </xf>
    <xf numFmtId="0" fontId="78" fillId="14" borderId="86" xfId="0" applyFont="1" applyFill="1" applyBorder="1" applyAlignment="1">
      <alignment vertical="center" wrapText="1"/>
    </xf>
    <xf numFmtId="0" fontId="80" fillId="11" borderId="86" xfId="0" applyFont="1" applyFill="1" applyBorder="1" applyAlignment="1">
      <alignment horizontal="left" vertical="center" wrapText="1"/>
    </xf>
    <xf numFmtId="0" fontId="10" fillId="14" borderId="19" xfId="0" applyFont="1" applyFill="1" applyBorder="1" applyAlignment="1">
      <alignment horizontal="center" vertical="center" wrapText="1"/>
    </xf>
    <xf numFmtId="0" fontId="10" fillId="14" borderId="18" xfId="0" applyFont="1" applyFill="1" applyBorder="1" applyAlignment="1">
      <alignment horizontal="center" vertical="center" wrapText="1"/>
    </xf>
    <xf numFmtId="0" fontId="10" fillId="14" borderId="2" xfId="0" applyFont="1" applyFill="1" applyBorder="1" applyAlignment="1">
      <alignment horizontal="center" vertical="center" wrapText="1"/>
    </xf>
    <xf numFmtId="0" fontId="0" fillId="0" borderId="43" xfId="0" applyBorder="1" applyAlignment="1">
      <alignment horizontal="center" vertical="center"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6" fillId="2" borderId="79" xfId="0" applyFont="1" applyFill="1" applyBorder="1" applyAlignment="1">
      <alignment vertical="center" wrapText="1"/>
    </xf>
    <xf numFmtId="0" fontId="48" fillId="10" borderId="79" xfId="0" applyFont="1" applyFill="1" applyBorder="1" applyAlignment="1">
      <alignment horizontal="center" vertical="center" wrapText="1"/>
    </xf>
    <xf numFmtId="0" fontId="80" fillId="0" borderId="79" xfId="0" applyFont="1" applyBorder="1" applyAlignment="1">
      <alignment horizontal="center" vertical="center" wrapText="1"/>
    </xf>
    <xf numFmtId="0" fontId="49" fillId="12" borderId="79" xfId="0" applyFont="1" applyFill="1" applyBorder="1" applyAlignment="1">
      <alignment vertical="center" wrapText="1"/>
    </xf>
    <xf numFmtId="0" fontId="78" fillId="12" borderId="79" xfId="0" applyFont="1" applyFill="1" applyBorder="1" applyAlignment="1">
      <alignment vertical="center" wrapText="1"/>
    </xf>
    <xf numFmtId="0" fontId="23" fillId="27" borderId="79" xfId="0" applyFont="1" applyFill="1" applyBorder="1" applyAlignment="1">
      <alignment vertical="center" wrapText="1"/>
    </xf>
    <xf numFmtId="0" fontId="23" fillId="2" borderId="79" xfId="0" applyFont="1" applyFill="1" applyBorder="1" applyAlignment="1">
      <alignment vertical="center" wrapText="1"/>
    </xf>
    <xf numFmtId="0" fontId="80" fillId="2" borderId="79" xfId="0" applyFont="1" applyFill="1" applyBorder="1" applyAlignment="1">
      <alignment vertical="center" wrapText="1"/>
    </xf>
    <xf numFmtId="0" fontId="12" fillId="9" borderId="2" xfId="0" applyFont="1" applyFill="1" applyBorder="1" applyAlignment="1">
      <alignment horizontal="center" vertical="center" wrapText="1"/>
    </xf>
    <xf numFmtId="0" fontId="0" fillId="0" borderId="4" xfId="0" applyBorder="1" applyAlignment="1">
      <alignment horizontal="center" vertical="center" wrapText="1"/>
    </xf>
    <xf numFmtId="0" fontId="23" fillId="6" borderId="79" xfId="0" applyFont="1" applyFill="1" applyBorder="1" applyAlignment="1">
      <alignment horizontal="left" vertical="center" wrapText="1"/>
    </xf>
    <xf numFmtId="0" fontId="76" fillId="6" borderId="79" xfId="0" applyFont="1" applyFill="1" applyBorder="1" applyAlignment="1">
      <alignment horizontal="left" vertical="center" wrapText="1"/>
    </xf>
    <xf numFmtId="0" fontId="0" fillId="0" borderId="0" xfId="0"/>
    <xf numFmtId="0" fontId="0" fillId="7" borderId="47" xfId="0" applyFill="1" applyBorder="1" applyAlignment="1">
      <alignment textRotation="255" wrapText="1" shrinkToFit="1"/>
    </xf>
    <xf numFmtId="0" fontId="37" fillId="9" borderId="0" xfId="0" applyFont="1" applyFill="1" applyAlignment="1">
      <alignment horizontal="center" vertical="center"/>
    </xf>
    <xf numFmtId="0" fontId="37" fillId="0" borderId="0" xfId="0" applyFont="1" applyAlignment="1">
      <alignment horizontal="center" vertical="center"/>
    </xf>
    <xf numFmtId="0" fontId="37" fillId="10" borderId="0" xfId="0" applyFont="1" applyFill="1" applyAlignment="1">
      <alignment horizontal="center" vertical="center"/>
    </xf>
    <xf numFmtId="0" fontId="36" fillId="0" borderId="37" xfId="0" applyFont="1" applyBorder="1" applyAlignment="1">
      <alignment horizontal="center" vertical="center" wrapText="1"/>
    </xf>
    <xf numFmtId="0" fontId="52" fillId="32" borderId="0" xfId="0" applyFont="1" applyFill="1" applyAlignment="1">
      <alignment textRotation="90" wrapText="1"/>
    </xf>
    <xf numFmtId="0" fontId="0" fillId="32" borderId="0" xfId="0" applyFill="1" applyAlignment="1">
      <alignment textRotation="90" wrapText="1"/>
    </xf>
    <xf numFmtId="0" fontId="54" fillId="10" borderId="0" xfId="0" applyFont="1" applyFill="1" applyAlignment="1">
      <alignment horizontal="center" vertical="center"/>
    </xf>
    <xf numFmtId="0" fontId="54" fillId="9" borderId="0" xfId="0" applyFont="1" applyFill="1" applyAlignment="1">
      <alignment horizontal="center" vertical="center"/>
    </xf>
    <xf numFmtId="0" fontId="0" fillId="0" borderId="0" xfId="0" applyAlignment="1">
      <alignment wrapText="1"/>
    </xf>
    <xf numFmtId="0" fontId="52" fillId="32" borderId="0" xfId="0" applyFont="1" applyFill="1" applyAlignment="1">
      <alignment horizontal="center" textRotation="90" wrapText="1"/>
    </xf>
    <xf numFmtId="0" fontId="0" fillId="32" borderId="0" xfId="0" applyFill="1" applyAlignment="1">
      <alignment horizontal="center" textRotation="90" wrapText="1"/>
    </xf>
    <xf numFmtId="0" fontId="0" fillId="0" borderId="37" xfId="0" applyBorder="1" applyAlignment="1">
      <alignment wrapText="1"/>
    </xf>
    <xf numFmtId="165" fontId="15" fillId="39" borderId="0" xfId="0" applyNumberFormat="1" applyFont="1" applyFill="1" applyAlignment="1">
      <alignment horizontal="left"/>
    </xf>
    <xf numFmtId="165" fontId="15" fillId="0" borderId="0" xfId="0" applyNumberFormat="1" applyFont="1" applyAlignment="1">
      <alignment horizontal="left"/>
    </xf>
    <xf numFmtId="0" fontId="50" fillId="17" borderId="6" xfId="0" applyFont="1" applyFill="1" applyBorder="1" applyAlignment="1">
      <alignment horizontal="center" vertical="center" wrapText="1"/>
    </xf>
    <xf numFmtId="0" fontId="80" fillId="0" borderId="8" xfId="0" applyFont="1" applyBorder="1" applyAlignment="1">
      <alignment horizontal="center" vertical="center" wrapText="1"/>
    </xf>
    <xf numFmtId="0" fontId="51" fillId="31" borderId="14" xfId="0" applyFont="1" applyFill="1" applyBorder="1" applyAlignment="1">
      <alignment horizontal="center" vertical="center" textRotation="90" wrapText="1"/>
    </xf>
    <xf numFmtId="0" fontId="51" fillId="31" borderId="13" xfId="0" applyFont="1" applyFill="1" applyBorder="1" applyAlignment="1">
      <alignment horizontal="center" vertical="center" textRotation="90" wrapText="1"/>
    </xf>
    <xf numFmtId="0" fontId="92" fillId="31" borderId="15" xfId="0" applyFont="1" applyFill="1" applyBorder="1" applyAlignment="1">
      <alignment wrapText="1"/>
    </xf>
    <xf numFmtId="0" fontId="50" fillId="18" borderId="1" xfId="0" applyFont="1" applyFill="1" applyBorder="1" applyAlignment="1">
      <alignment horizontal="center" vertical="center" wrapText="1"/>
    </xf>
    <xf numFmtId="0" fontId="50" fillId="18" borderId="6" xfId="0" applyFont="1" applyFill="1" applyBorder="1" applyAlignment="1">
      <alignment horizontal="center" vertical="center" wrapText="1"/>
    </xf>
    <xf numFmtId="0" fontId="50" fillId="18" borderId="21" xfId="0" applyFont="1" applyFill="1" applyBorder="1" applyAlignment="1">
      <alignment horizontal="center" vertical="center" wrapText="1"/>
    </xf>
    <xf numFmtId="0" fontId="50" fillId="8" borderId="23" xfId="0" applyFont="1" applyFill="1" applyBorder="1" applyAlignment="1">
      <alignment horizontal="center" vertical="center" wrapText="1"/>
    </xf>
    <xf numFmtId="0" fontId="50" fillId="8" borderId="21" xfId="0" applyFont="1" applyFill="1" applyBorder="1" applyAlignment="1">
      <alignment horizontal="center" vertical="center" wrapText="1"/>
    </xf>
    <xf numFmtId="0" fontId="51" fillId="31" borderId="15" xfId="0" applyFont="1" applyFill="1" applyBorder="1" applyAlignment="1">
      <alignment horizontal="center" vertical="center" textRotation="90" wrapText="1"/>
    </xf>
    <xf numFmtId="0" fontId="50" fillId="17" borderId="8" xfId="0" applyFont="1" applyFill="1" applyBorder="1" applyAlignment="1">
      <alignment horizontal="center" vertical="center" wrapText="1"/>
    </xf>
    <xf numFmtId="0" fontId="50" fillId="8" borderId="6" xfId="0" applyFont="1" applyFill="1" applyBorder="1" applyAlignment="1">
      <alignment horizontal="center" vertical="center" wrapText="1"/>
    </xf>
    <xf numFmtId="0" fontId="14" fillId="0" borderId="0" xfId="0" applyFont="1" applyAlignment="1">
      <alignment wrapText="1"/>
    </xf>
    <xf numFmtId="0" fontId="32" fillId="47" borderId="0" xfId="0" applyFont="1" applyFill="1" applyAlignment="1">
      <alignment wrapText="1"/>
    </xf>
    <xf numFmtId="0" fontId="0" fillId="47" borderId="0" xfId="0" applyFill="1" applyAlignment="1">
      <alignment wrapText="1"/>
    </xf>
    <xf numFmtId="0" fontId="87" fillId="18" borderId="1" xfId="0" applyFont="1" applyFill="1" applyBorder="1" applyAlignment="1">
      <alignment horizontal="center" vertical="center" wrapText="1"/>
    </xf>
    <xf numFmtId="0" fontId="87" fillId="18" borderId="6" xfId="0" applyFont="1" applyFill="1" applyBorder="1" applyAlignment="1">
      <alignment horizontal="center" vertical="center" wrapText="1"/>
    </xf>
    <xf numFmtId="0" fontId="87" fillId="18" borderId="21" xfId="0" applyFont="1" applyFill="1" applyBorder="1" applyAlignment="1">
      <alignment horizontal="center" vertical="center" wrapText="1"/>
    </xf>
  </cellXfs>
  <cellStyles count="2">
    <cellStyle name="Link" xfId="1" builtinId="8"/>
    <cellStyle name="Standard" xfId="0" builtinId="0"/>
  </cellStyles>
  <dxfs count="549">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theme="0" tint="-0.24994659260841701"/>
      </font>
      <fill>
        <patternFill>
          <bgColor rgb="FF00B050"/>
        </patternFill>
      </fill>
    </dxf>
    <dxf>
      <font>
        <color theme="0" tint="-0.24994659260841701"/>
      </font>
      <fill>
        <patternFill>
          <bgColor rgb="FFFF0000"/>
        </patternFill>
      </fill>
    </dxf>
    <dxf>
      <font>
        <color theme="0" tint="-0.24994659260841701"/>
      </font>
      <fill>
        <patternFill>
          <bgColor rgb="FF00B050"/>
        </patternFill>
      </fill>
    </dxf>
    <dxf>
      <font>
        <color theme="1" tint="0.499984740745262"/>
      </font>
      <fill>
        <patternFill patternType="solid">
          <bgColor rgb="FFFFC000"/>
        </patternFill>
      </fill>
    </dxf>
    <dxf>
      <font>
        <color theme="0" tint="-0.24994659260841701"/>
      </font>
      <fill>
        <patternFill>
          <bgColor rgb="FFFF0000"/>
        </patternFill>
      </fill>
    </dxf>
    <dxf>
      <font>
        <color theme="0" tint="-0.24994659260841701"/>
      </font>
      <fill>
        <patternFill>
          <bgColor rgb="FF00B050"/>
        </patternFill>
      </fill>
    </dxf>
    <dxf>
      <font>
        <color theme="0" tint="-0.24994659260841701"/>
      </font>
      <fill>
        <patternFill>
          <bgColor rgb="FFFF0000"/>
        </patternFill>
      </fill>
    </dxf>
    <dxf>
      <font>
        <color theme="1" tint="0.499984740745262"/>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C000"/>
      </font>
      <fill>
        <patternFill patternType="solid">
          <bgColor rgb="FFFFC000"/>
        </patternFill>
      </fill>
    </dxf>
    <dxf>
      <font>
        <color rgb="FFFF0000"/>
      </font>
      <fill>
        <patternFill>
          <bgColor rgb="FFFF0000"/>
        </patternFill>
      </fill>
    </dxf>
    <dxf>
      <font>
        <color rgb="FFFFC000"/>
      </font>
      <fill>
        <patternFill patternType="solid">
          <bgColor rgb="FFFFC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
      <font>
        <color rgb="FFFF0000"/>
      </font>
      <fill>
        <patternFill>
          <bgColor rgb="FFFF0000"/>
        </patternFill>
      </fill>
    </dxf>
    <dxf>
      <font>
        <color rgb="FFFFC000"/>
      </font>
      <fill>
        <patternFill patternType="solid">
          <bgColor rgb="FFFFC000"/>
        </patternFill>
      </fill>
    </dxf>
    <dxf>
      <font>
        <color rgb="FF00B050"/>
      </font>
      <fill>
        <patternFill>
          <bgColor rgb="FF00B050"/>
        </patternFill>
      </fill>
    </dxf>
  </dxfs>
  <tableStyles count="0" defaultTableStyle="TableStyleMedium2" defaultPivotStyle="PivotStyleLight16"/>
  <colors>
    <mruColors>
      <color rgb="FF503D65"/>
      <color rgb="FFA2C2E8"/>
      <color rgb="FFD7E5F5"/>
      <color rgb="FFFFCCFF"/>
      <color rgb="FFFFCCCC"/>
      <color rgb="FFFFCC99"/>
      <color rgb="FFFFCC66"/>
      <color rgb="FFFF6600"/>
      <color rgb="FFFF6969"/>
      <color rgb="FFFF9F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ter/Dropbox/ISP%20Admin/BMGF%20WO3%20work/CSDA%20Review%20and%20CWIS%20extend/CSDA%20new%20CWIS%20tool%2021-Jun-2019%20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ial CSDA input"/>
      <sheetName val="Initial CSDA output diagram"/>
      <sheetName val="Stage 2 CSDA input"/>
      <sheetName val="Stage 2 CSDA Output"/>
      <sheetName val="Output charts no background"/>
      <sheetName val="SDAC Vs 2"/>
      <sheetName val="score lookup"/>
      <sheetName val="Sheet3"/>
    </sheetNames>
    <sheetDataSet>
      <sheetData sheetId="0" refreshError="1"/>
      <sheetData sheetId="1" refreshError="1"/>
      <sheetData sheetId="2" refreshError="1"/>
      <sheetData sheetId="3" refreshError="1"/>
      <sheetData sheetId="4" refreshError="1"/>
      <sheetData sheetId="5"/>
      <sheetData sheetId="6">
        <row r="3">
          <cell r="A3">
            <v>1</v>
          </cell>
        </row>
        <row r="4">
          <cell r="A4">
            <v>0.5</v>
          </cell>
        </row>
        <row r="5">
          <cell r="A5">
            <v>0</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csanprac.com/files/CSDA%20Users%20Guide.pdf" TargetMode="External"/><Relationship Id="rId1" Type="http://schemas.openxmlformats.org/officeDocument/2006/relationships/hyperlink" Target="mailto:ISP@incsanprac.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58FE0-698E-4A85-ABA3-78C1ABC34572}">
  <sheetPr>
    <tabColor theme="0" tint="-0.499984740745262"/>
  </sheetPr>
  <dimension ref="A1:C33"/>
  <sheetViews>
    <sheetView showGridLines="0" tabSelected="1" zoomScaleNormal="100" zoomScaleSheetLayoutView="100" workbookViewId="0">
      <selection activeCell="B18" sqref="B18"/>
    </sheetView>
  </sheetViews>
  <sheetFormatPr baseColWidth="10" defaultColWidth="8.7265625" defaultRowHeight="12.5" x14ac:dyDescent="0.25"/>
  <cols>
    <col min="1" max="1" width="8.7265625" customWidth="1"/>
    <col min="2" max="2" width="80.54296875" customWidth="1"/>
    <col min="3" max="3" width="8.7265625" customWidth="1"/>
  </cols>
  <sheetData>
    <row r="1" spans="1:3" ht="14" x14ac:dyDescent="0.3">
      <c r="A1" s="321"/>
      <c r="B1" s="321"/>
      <c r="C1" s="321"/>
    </row>
    <row r="2" spans="1:3" ht="23" x14ac:dyDescent="0.5">
      <c r="A2" s="356"/>
      <c r="B2" s="360" t="s">
        <v>261</v>
      </c>
      <c r="C2" s="355"/>
    </row>
    <row r="3" spans="1:3" ht="36" customHeight="1" x14ac:dyDescent="0.3">
      <c r="A3" s="321"/>
      <c r="B3" s="452" t="s">
        <v>301</v>
      </c>
      <c r="C3" s="339"/>
    </row>
    <row r="4" spans="1:3" x14ac:dyDescent="0.25">
      <c r="A4" s="337"/>
      <c r="B4" s="337"/>
      <c r="C4" s="337"/>
    </row>
    <row r="5" spans="1:3" x14ac:dyDescent="0.25">
      <c r="A5" s="337"/>
      <c r="B5" s="337"/>
      <c r="C5" s="337"/>
    </row>
    <row r="6" spans="1:3" ht="28.5" customHeight="1" x14ac:dyDescent="0.25">
      <c r="A6" s="337"/>
      <c r="B6" s="344" t="s">
        <v>255</v>
      </c>
      <c r="C6" s="337"/>
    </row>
    <row r="7" spans="1:3" s="335" customFormat="1" ht="28" customHeight="1" x14ac:dyDescent="0.25">
      <c r="A7" s="338"/>
      <c r="B7" s="349" t="s">
        <v>250</v>
      </c>
      <c r="C7" s="338"/>
    </row>
    <row r="8" spans="1:3" s="335" customFormat="1" ht="28" customHeight="1" x14ac:dyDescent="0.25">
      <c r="A8" s="338"/>
      <c r="B8" s="350" t="s">
        <v>251</v>
      </c>
      <c r="C8" s="338"/>
    </row>
    <row r="9" spans="1:3" s="335" customFormat="1" ht="28" customHeight="1" x14ac:dyDescent="0.25">
      <c r="A9" s="338"/>
      <c r="B9" s="351" t="s">
        <v>252</v>
      </c>
      <c r="C9" s="338"/>
    </row>
    <row r="10" spans="1:3" s="335" customFormat="1" ht="28" customHeight="1" x14ac:dyDescent="0.25">
      <c r="A10" s="338"/>
      <c r="B10" s="352" t="s">
        <v>253</v>
      </c>
      <c r="C10" s="338"/>
    </row>
    <row r="11" spans="1:3" s="335" customFormat="1" ht="28" customHeight="1" x14ac:dyDescent="0.25">
      <c r="A11" s="338"/>
      <c r="B11" s="353" t="s">
        <v>259</v>
      </c>
      <c r="C11" s="338"/>
    </row>
    <row r="12" spans="1:3" s="335" customFormat="1" ht="28" customHeight="1" x14ac:dyDescent="0.25">
      <c r="A12" s="338"/>
      <c r="B12" s="354" t="s">
        <v>254</v>
      </c>
      <c r="C12" s="338"/>
    </row>
    <row r="13" spans="1:3" x14ac:dyDescent="0.25">
      <c r="A13" s="337"/>
      <c r="B13" s="337"/>
      <c r="C13" s="337"/>
    </row>
    <row r="14" spans="1:3" x14ac:dyDescent="0.25">
      <c r="A14" s="337"/>
      <c r="B14" s="337" t="s">
        <v>409</v>
      </c>
      <c r="C14" s="337"/>
    </row>
    <row r="15" spans="1:3" x14ac:dyDescent="0.25">
      <c r="A15" s="337"/>
      <c r="B15" s="337"/>
      <c r="C15" s="337"/>
    </row>
    <row r="16" spans="1:3" ht="28" customHeight="1" x14ac:dyDescent="0.25">
      <c r="A16" s="337"/>
      <c r="B16" s="344" t="s">
        <v>260</v>
      </c>
      <c r="C16" s="337"/>
    </row>
    <row r="17" spans="1:3" ht="14.5" x14ac:dyDescent="0.25">
      <c r="A17" s="337"/>
      <c r="B17" s="340" t="s">
        <v>257</v>
      </c>
      <c r="C17" s="337"/>
    </row>
    <row r="18" spans="1:3" ht="120" customHeight="1" x14ac:dyDescent="0.25">
      <c r="A18" s="337"/>
      <c r="B18" s="341" t="s">
        <v>258</v>
      </c>
      <c r="C18" s="337"/>
    </row>
    <row r="19" spans="1:3" ht="25.5" customHeight="1" x14ac:dyDescent="0.25">
      <c r="A19" s="337"/>
      <c r="B19" s="557" t="s">
        <v>408</v>
      </c>
      <c r="C19" s="337"/>
    </row>
    <row r="20" spans="1:3" ht="78" customHeight="1" x14ac:dyDescent="0.25">
      <c r="A20" s="337"/>
      <c r="B20" s="558" t="s">
        <v>300</v>
      </c>
      <c r="C20" s="337"/>
    </row>
    <row r="21" spans="1:3" x14ac:dyDescent="0.25">
      <c r="A21" s="337"/>
      <c r="B21" s="337"/>
      <c r="C21" s="337"/>
    </row>
    <row r="22" spans="1:3" ht="35.25" customHeight="1" x14ac:dyDescent="0.25">
      <c r="A22" s="337"/>
      <c r="B22" s="450" t="s">
        <v>298</v>
      </c>
      <c r="C22" s="337"/>
    </row>
    <row r="23" spans="1:3" ht="12.75" customHeight="1" x14ac:dyDescent="0.25">
      <c r="A23" s="337"/>
      <c r="B23" s="337"/>
      <c r="C23" s="337"/>
    </row>
    <row r="24" spans="1:3" ht="35.25" customHeight="1" x14ac:dyDescent="0.25">
      <c r="A24" s="337"/>
      <c r="B24" s="451" t="s">
        <v>302</v>
      </c>
      <c r="C24" s="337"/>
    </row>
    <row r="25" spans="1:3" ht="12.75" customHeight="1" x14ac:dyDescent="0.25">
      <c r="A25" s="337"/>
      <c r="B25" s="337"/>
      <c r="C25" s="337"/>
    </row>
    <row r="26" spans="1:3" ht="34.5" customHeight="1" x14ac:dyDescent="0.25">
      <c r="A26" s="337"/>
      <c r="B26" s="451" t="s">
        <v>299</v>
      </c>
      <c r="C26" s="337"/>
    </row>
    <row r="27" spans="1:3" ht="12.75" customHeight="1" x14ac:dyDescent="0.25">
      <c r="A27" s="337"/>
      <c r="B27" s="337"/>
      <c r="C27" s="337"/>
    </row>
    <row r="28" spans="1:3" ht="13.5" customHeight="1" x14ac:dyDescent="0.3">
      <c r="A28" s="337"/>
      <c r="B28" s="410" t="s">
        <v>297</v>
      </c>
      <c r="C28" s="337"/>
    </row>
    <row r="29" spans="1:3" ht="12.75" customHeight="1" x14ac:dyDescent="0.25">
      <c r="A29" s="337"/>
      <c r="B29" s="337"/>
      <c r="C29" s="337"/>
    </row>
    <row r="30" spans="1:3" x14ac:dyDescent="0.25">
      <c r="A30" s="337"/>
      <c r="B30" s="343" t="s">
        <v>410</v>
      </c>
      <c r="C30" s="337"/>
    </row>
    <row r="31" spans="1:3" x14ac:dyDescent="0.25">
      <c r="A31" s="337"/>
      <c r="B31" s="342" t="s">
        <v>256</v>
      </c>
      <c r="C31" s="337"/>
    </row>
    <row r="32" spans="1:3" x14ac:dyDescent="0.25">
      <c r="A32" s="337"/>
      <c r="B32" s="337"/>
      <c r="C32" s="337"/>
    </row>
    <row r="33" spans="1:3" x14ac:dyDescent="0.25">
      <c r="A33" s="337"/>
      <c r="B33" s="337"/>
      <c r="C33" s="337"/>
    </row>
  </sheetData>
  <hyperlinks>
    <hyperlink ref="B7" location="'Intial CSDA input'!G2" display="Initial CSDA Input" xr:uid="{D22D9BAC-5396-4AE2-8B0B-499B1A4C5595}"/>
    <hyperlink ref="B8" location="'Inital CSDA graphic'!A1" display="Initial CSDA Graphic" xr:uid="{24EF77EF-B2F4-4525-B8AA-4A614A54E357}"/>
    <hyperlink ref="B9" location="'Full CSDA input'!H2" display="Full CSDA Input" xr:uid="{6C98E0FD-F61C-46D3-815A-BCABD1B298A0}"/>
    <hyperlink ref="B12" location="'Action Checklist'!A1" display="Action Checklist" xr:uid="{5FAABA0C-AA5E-4F9D-8121-F2922F1C41BC}"/>
    <hyperlink ref="B10" location="'Full CSDA graphic'!A1" display="Full CSDA Graphic" xr:uid="{1BCE4616-1FBA-43EC-89ED-6DD0D91090E6}"/>
    <hyperlink ref="B31" r:id="rId1" xr:uid="{B6E2587E-B61C-48C3-9F89-09263A1D06AB}"/>
    <hyperlink ref="B11" location="'CSDA linkage to Checklist'!A1" display="CSDA Linkage to Action Checklist" xr:uid="{93AEBF81-ABC5-4C89-8893-BB9B414D0AD6}"/>
    <hyperlink ref="B19" r:id="rId2" display="What is the CSDA User Guide?" xr:uid="{F566A855-E6FE-46B2-8089-A64CBD16BC58}"/>
  </hyperlinks>
  <pageMargins left="0.7" right="0.7" top="0.75" bottom="0.75" header="0.3" footer="0.3"/>
  <pageSetup paperSize="9" scale="72"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7C65A-E3ED-401F-AE6E-DDC8BF0D3AD4}">
  <sheetPr>
    <tabColor theme="7" tint="0.59999389629810485"/>
  </sheetPr>
  <dimension ref="A1:AC121"/>
  <sheetViews>
    <sheetView showGridLines="0" topLeftCell="A33" zoomScaleNormal="100" zoomScaleSheetLayoutView="100" workbookViewId="0">
      <selection activeCell="G2" sqref="G2"/>
    </sheetView>
  </sheetViews>
  <sheetFormatPr baseColWidth="10" defaultColWidth="8.7265625" defaultRowHeight="12.5" x14ac:dyDescent="0.25"/>
  <cols>
    <col min="2" max="2" width="41.81640625" customWidth="1"/>
    <col min="3" max="5" width="15.54296875" customWidth="1"/>
    <col min="6" max="6" width="3.81640625" customWidth="1"/>
    <col min="7" max="7" width="49.81640625" customWidth="1"/>
    <col min="9" max="66" width="9.1796875"/>
  </cols>
  <sheetData>
    <row r="1" spans="1:12" ht="20.149999999999999" customHeight="1" x14ac:dyDescent="0.3">
      <c r="A1" s="565" t="s">
        <v>278</v>
      </c>
      <c r="B1" s="321"/>
      <c r="C1" s="321"/>
      <c r="D1" s="321"/>
      <c r="E1" s="321"/>
      <c r="F1" s="321"/>
      <c r="G1" s="321"/>
      <c r="H1" s="321"/>
    </row>
    <row r="2" spans="1:12" ht="20.149999999999999" customHeight="1" x14ac:dyDescent="0.5">
      <c r="A2" s="566"/>
      <c r="B2" s="361" t="s">
        <v>261</v>
      </c>
      <c r="C2" s="326"/>
      <c r="D2" s="326"/>
      <c r="E2" s="326"/>
      <c r="F2" s="411" t="s">
        <v>246</v>
      </c>
      <c r="G2" s="396"/>
      <c r="H2" s="321"/>
    </row>
    <row r="3" spans="1:12" ht="20.149999999999999" customHeight="1" x14ac:dyDescent="0.4">
      <c r="A3" s="321"/>
      <c r="B3" s="326"/>
      <c r="C3" s="326"/>
      <c r="D3" s="326"/>
      <c r="E3" s="326"/>
      <c r="F3" s="411" t="s">
        <v>247</v>
      </c>
      <c r="G3" s="552"/>
      <c r="H3" s="321"/>
    </row>
    <row r="4" spans="1:12" ht="20.149999999999999" customHeight="1" x14ac:dyDescent="0.4">
      <c r="A4" s="321"/>
      <c r="B4" s="326"/>
      <c r="C4" s="326"/>
      <c r="D4" s="326"/>
      <c r="E4" s="326"/>
      <c r="F4" s="339"/>
      <c r="G4" s="339"/>
      <c r="H4" s="321"/>
    </row>
    <row r="5" spans="1:12" s="333" customFormat="1" ht="45" customHeight="1" thickBot="1" x14ac:dyDescent="0.4">
      <c r="A5" s="357"/>
      <c r="B5" s="570" t="s">
        <v>249</v>
      </c>
      <c r="C5" s="571"/>
      <c r="D5" s="571"/>
      <c r="E5" s="358"/>
      <c r="F5" s="358"/>
      <c r="G5" s="358"/>
      <c r="H5" s="358"/>
      <c r="I5"/>
      <c r="J5"/>
      <c r="K5"/>
      <c r="L5"/>
    </row>
    <row r="6" spans="1:12" ht="28.5" thickBot="1" x14ac:dyDescent="0.3">
      <c r="A6" s="337"/>
      <c r="B6" s="315" t="s">
        <v>59</v>
      </c>
      <c r="C6" s="76" t="s">
        <v>151</v>
      </c>
      <c r="D6" s="79" t="s">
        <v>38</v>
      </c>
      <c r="E6" s="63" t="s">
        <v>37</v>
      </c>
      <c r="F6" s="567" t="s">
        <v>32</v>
      </c>
      <c r="G6" s="568"/>
      <c r="H6" s="337"/>
    </row>
    <row r="7" spans="1:12" s="48" customFormat="1" ht="26.5" thickBot="1" x14ac:dyDescent="0.4">
      <c r="A7" s="359"/>
      <c r="B7" s="75" t="s">
        <v>35</v>
      </c>
      <c r="C7" s="78" t="s">
        <v>27</v>
      </c>
      <c r="D7" s="81" t="s">
        <v>58</v>
      </c>
      <c r="E7" s="68" t="s">
        <v>367</v>
      </c>
      <c r="F7" s="569"/>
      <c r="G7" s="568"/>
      <c r="H7" s="359"/>
    </row>
    <row r="8" spans="1:12" ht="25.5" customHeight="1" x14ac:dyDescent="0.25">
      <c r="A8" s="337"/>
      <c r="B8" s="572" t="s">
        <v>137</v>
      </c>
      <c r="C8" s="575">
        <v>0</v>
      </c>
      <c r="D8" s="578">
        <v>0</v>
      </c>
      <c r="E8" s="581">
        <v>0</v>
      </c>
      <c r="F8" s="529" t="s">
        <v>394</v>
      </c>
      <c r="G8" s="532" t="s">
        <v>370</v>
      </c>
      <c r="H8" s="337"/>
    </row>
    <row r="9" spans="1:12" ht="25.5" customHeight="1" x14ac:dyDescent="0.25">
      <c r="A9" s="337"/>
      <c r="B9" s="573"/>
      <c r="C9" s="576"/>
      <c r="D9" s="579"/>
      <c r="E9" s="582"/>
      <c r="F9" s="530" t="s">
        <v>395</v>
      </c>
      <c r="G9" s="533" t="s">
        <v>371</v>
      </c>
      <c r="H9" s="337"/>
    </row>
    <row r="10" spans="1:12" ht="25.5" customHeight="1" x14ac:dyDescent="0.25">
      <c r="A10" s="337"/>
      <c r="B10" s="574"/>
      <c r="C10" s="577"/>
      <c r="D10" s="580"/>
      <c r="E10" s="583"/>
      <c r="F10" s="531" t="s">
        <v>396</v>
      </c>
      <c r="G10" s="534" t="s">
        <v>372</v>
      </c>
      <c r="H10" s="337"/>
    </row>
    <row r="11" spans="1:12" ht="25.5" customHeight="1" x14ac:dyDescent="0.25">
      <c r="A11" s="337"/>
      <c r="B11" s="584" t="s">
        <v>138</v>
      </c>
      <c r="C11" s="585">
        <v>0</v>
      </c>
      <c r="D11" s="586">
        <v>0</v>
      </c>
      <c r="E11" s="587">
        <v>0</v>
      </c>
      <c r="F11" s="529" t="s">
        <v>394</v>
      </c>
      <c r="G11" s="532" t="s">
        <v>373</v>
      </c>
      <c r="H11" s="337"/>
    </row>
    <row r="12" spans="1:12" ht="25.5" customHeight="1" x14ac:dyDescent="0.25">
      <c r="A12" s="337"/>
      <c r="B12" s="573"/>
      <c r="C12" s="576"/>
      <c r="D12" s="579"/>
      <c r="E12" s="582"/>
      <c r="F12" s="530" t="s">
        <v>395</v>
      </c>
      <c r="G12" s="533" t="s">
        <v>374</v>
      </c>
      <c r="H12" s="337"/>
    </row>
    <row r="13" spans="1:12" ht="25.5" customHeight="1" x14ac:dyDescent="0.25">
      <c r="A13" s="337"/>
      <c r="B13" s="574"/>
      <c r="C13" s="577"/>
      <c r="D13" s="580"/>
      <c r="E13" s="583"/>
      <c r="F13" s="531" t="s">
        <v>396</v>
      </c>
      <c r="G13" s="534" t="s">
        <v>375</v>
      </c>
      <c r="H13" s="337"/>
    </row>
    <row r="14" spans="1:12" ht="25.5" customHeight="1" x14ac:dyDescent="0.25">
      <c r="A14" s="337"/>
      <c r="B14" s="573" t="s">
        <v>36</v>
      </c>
      <c r="C14" s="596">
        <v>0</v>
      </c>
      <c r="D14" s="598">
        <v>0</v>
      </c>
      <c r="E14" s="600">
        <v>0</v>
      </c>
      <c r="F14" s="529" t="s">
        <v>394</v>
      </c>
      <c r="G14" s="532" t="s">
        <v>376</v>
      </c>
      <c r="H14" s="337"/>
    </row>
    <row r="15" spans="1:12" ht="25.5" customHeight="1" x14ac:dyDescent="0.25">
      <c r="A15" s="337"/>
      <c r="B15" s="573"/>
      <c r="C15" s="576"/>
      <c r="D15" s="579"/>
      <c r="E15" s="582"/>
      <c r="F15" s="530" t="s">
        <v>395</v>
      </c>
      <c r="G15" s="533" t="s">
        <v>377</v>
      </c>
      <c r="H15" s="337"/>
    </row>
    <row r="16" spans="1:12" ht="25.5" customHeight="1" thickBot="1" x14ac:dyDescent="0.3">
      <c r="A16" s="337"/>
      <c r="B16" s="595"/>
      <c r="C16" s="597"/>
      <c r="D16" s="599"/>
      <c r="E16" s="601"/>
      <c r="F16" s="531" t="s">
        <v>396</v>
      </c>
      <c r="G16" s="535" t="s">
        <v>378</v>
      </c>
      <c r="H16" s="337"/>
    </row>
    <row r="17" spans="1:8" ht="26.5" thickBot="1" x14ac:dyDescent="0.3">
      <c r="A17" s="337"/>
      <c r="B17" s="74" t="s">
        <v>33</v>
      </c>
      <c r="C17" s="77" t="s">
        <v>369</v>
      </c>
      <c r="D17" s="80" t="s">
        <v>55</v>
      </c>
      <c r="E17" s="67" t="s">
        <v>368</v>
      </c>
      <c r="F17" s="560"/>
      <c r="G17" s="561"/>
      <c r="H17" s="337"/>
    </row>
    <row r="18" spans="1:8" ht="26" x14ac:dyDescent="0.25">
      <c r="A18" s="337"/>
      <c r="B18" s="605" t="s">
        <v>136</v>
      </c>
      <c r="C18" s="575">
        <v>0</v>
      </c>
      <c r="D18" s="578">
        <v>0</v>
      </c>
      <c r="E18" s="581">
        <v>0</v>
      </c>
      <c r="F18" s="536" t="s">
        <v>394</v>
      </c>
      <c r="G18" s="537" t="s">
        <v>379</v>
      </c>
      <c r="H18" s="337"/>
    </row>
    <row r="19" spans="1:8" ht="25.5" customHeight="1" x14ac:dyDescent="0.25">
      <c r="A19" s="337"/>
      <c r="B19" s="606"/>
      <c r="C19" s="576"/>
      <c r="D19" s="579"/>
      <c r="E19" s="582"/>
      <c r="F19" s="538" t="s">
        <v>395</v>
      </c>
      <c r="G19" s="539" t="s">
        <v>380</v>
      </c>
      <c r="H19" s="337"/>
    </row>
    <row r="20" spans="1:8" ht="25.5" customHeight="1" x14ac:dyDescent="0.25">
      <c r="A20" s="337"/>
      <c r="B20" s="607"/>
      <c r="C20" s="577"/>
      <c r="D20" s="580"/>
      <c r="E20" s="583"/>
      <c r="F20" s="540" t="s">
        <v>396</v>
      </c>
      <c r="G20" s="541" t="s">
        <v>381</v>
      </c>
      <c r="H20" s="337"/>
    </row>
    <row r="21" spans="1:8" ht="25.5" customHeight="1" x14ac:dyDescent="0.25">
      <c r="A21" s="337"/>
      <c r="B21" s="608" t="s">
        <v>114</v>
      </c>
      <c r="C21" s="585">
        <v>0</v>
      </c>
      <c r="D21" s="586">
        <v>0</v>
      </c>
      <c r="E21" s="587">
        <v>0</v>
      </c>
      <c r="F21" s="536" t="s">
        <v>394</v>
      </c>
      <c r="G21" s="537" t="s">
        <v>382</v>
      </c>
      <c r="H21" s="337"/>
    </row>
    <row r="22" spans="1:8" ht="25.5" customHeight="1" x14ac:dyDescent="0.25">
      <c r="A22" s="337"/>
      <c r="B22" s="606"/>
      <c r="C22" s="576"/>
      <c r="D22" s="579"/>
      <c r="E22" s="582"/>
      <c r="F22" s="538" t="s">
        <v>395</v>
      </c>
      <c r="G22" s="539" t="s">
        <v>384</v>
      </c>
      <c r="H22" s="337"/>
    </row>
    <row r="23" spans="1:8" ht="25.5" customHeight="1" x14ac:dyDescent="0.25">
      <c r="A23" s="337"/>
      <c r="B23" s="607"/>
      <c r="C23" s="577"/>
      <c r="D23" s="580"/>
      <c r="E23" s="583"/>
      <c r="F23" s="540" t="s">
        <v>396</v>
      </c>
      <c r="G23" s="541" t="s">
        <v>383</v>
      </c>
      <c r="H23" s="337"/>
    </row>
    <row r="24" spans="1:8" ht="25.5" customHeight="1" x14ac:dyDescent="0.25">
      <c r="A24" s="337"/>
      <c r="B24" s="606" t="s">
        <v>34</v>
      </c>
      <c r="C24" s="596">
        <v>0</v>
      </c>
      <c r="D24" s="598">
        <v>0</v>
      </c>
      <c r="E24" s="600">
        <v>0</v>
      </c>
      <c r="F24" s="536" t="s">
        <v>394</v>
      </c>
      <c r="G24" s="537" t="s">
        <v>376</v>
      </c>
      <c r="H24" s="337"/>
    </row>
    <row r="25" spans="1:8" ht="25.5" customHeight="1" x14ac:dyDescent="0.25">
      <c r="A25" s="337"/>
      <c r="B25" s="606"/>
      <c r="C25" s="576"/>
      <c r="D25" s="579"/>
      <c r="E25" s="582"/>
      <c r="F25" s="538" t="s">
        <v>395</v>
      </c>
      <c r="G25" s="539" t="s">
        <v>377</v>
      </c>
      <c r="H25" s="337"/>
    </row>
    <row r="26" spans="1:8" ht="25.5" customHeight="1" thickBot="1" x14ac:dyDescent="0.3">
      <c r="A26" s="337"/>
      <c r="B26" s="609"/>
      <c r="C26" s="597"/>
      <c r="D26" s="599"/>
      <c r="E26" s="601"/>
      <c r="F26" s="546" t="s">
        <v>396</v>
      </c>
      <c r="G26" s="547" t="s">
        <v>378</v>
      </c>
      <c r="H26" s="337"/>
    </row>
    <row r="27" spans="1:8" ht="25" customHeight="1" thickBot="1" x14ac:dyDescent="0.3">
      <c r="A27" s="337"/>
      <c r="B27" s="337"/>
      <c r="C27" s="337"/>
      <c r="D27" s="337"/>
      <c r="E27" s="337"/>
      <c r="F27" s="562"/>
      <c r="G27" s="563"/>
      <c r="H27" s="337"/>
    </row>
    <row r="28" spans="1:8" ht="25" customHeight="1" thickBot="1" x14ac:dyDescent="0.3">
      <c r="A28" s="337"/>
      <c r="B28" s="69" t="s">
        <v>64</v>
      </c>
      <c r="C28" s="70"/>
      <c r="D28" s="71"/>
      <c r="E28" s="72"/>
      <c r="F28" s="564" t="s">
        <v>32</v>
      </c>
      <c r="G28" s="561"/>
      <c r="H28" s="337"/>
    </row>
    <row r="29" spans="1:8" ht="25.5" customHeight="1" x14ac:dyDescent="0.25">
      <c r="A29" s="337"/>
      <c r="B29" s="614" t="s">
        <v>52</v>
      </c>
      <c r="C29" s="617">
        <v>0</v>
      </c>
      <c r="D29" s="618"/>
      <c r="E29" s="619"/>
      <c r="F29" s="542" t="s">
        <v>394</v>
      </c>
      <c r="G29" s="548" t="s">
        <v>387</v>
      </c>
      <c r="H29" s="337"/>
    </row>
    <row r="30" spans="1:8" ht="25.5" customHeight="1" x14ac:dyDescent="0.25">
      <c r="A30" s="337"/>
      <c r="B30" s="615"/>
      <c r="C30" s="591"/>
      <c r="D30" s="592"/>
      <c r="E30" s="582"/>
      <c r="F30" s="543" t="s">
        <v>395</v>
      </c>
      <c r="G30" s="549" t="s">
        <v>386</v>
      </c>
      <c r="H30" s="337"/>
    </row>
    <row r="31" spans="1:8" ht="25.5" customHeight="1" x14ac:dyDescent="0.25">
      <c r="A31" s="337"/>
      <c r="B31" s="616"/>
      <c r="C31" s="593"/>
      <c r="D31" s="594"/>
      <c r="E31" s="583"/>
      <c r="F31" s="544" t="s">
        <v>396</v>
      </c>
      <c r="G31" s="550" t="s">
        <v>385</v>
      </c>
      <c r="H31" s="337"/>
    </row>
    <row r="32" spans="1:8" ht="25.5" customHeight="1" x14ac:dyDescent="0.25">
      <c r="A32" s="337"/>
      <c r="B32" s="610" t="s">
        <v>150</v>
      </c>
      <c r="C32" s="588">
        <v>0</v>
      </c>
      <c r="D32" s="589"/>
      <c r="E32" s="590"/>
      <c r="F32" s="542" t="s">
        <v>394</v>
      </c>
      <c r="G32" s="548" t="s">
        <v>388</v>
      </c>
      <c r="H32" s="337"/>
    </row>
    <row r="33" spans="1:29" ht="25.5" customHeight="1" x14ac:dyDescent="0.25">
      <c r="A33" s="337"/>
      <c r="B33" s="611"/>
      <c r="C33" s="591"/>
      <c r="D33" s="592"/>
      <c r="E33" s="582"/>
      <c r="F33" s="543" t="s">
        <v>395</v>
      </c>
      <c r="G33" s="548" t="s">
        <v>389</v>
      </c>
      <c r="H33" s="337"/>
    </row>
    <row r="34" spans="1:29" ht="25.5" customHeight="1" x14ac:dyDescent="0.25">
      <c r="A34" s="337"/>
      <c r="B34" s="612"/>
      <c r="C34" s="593"/>
      <c r="D34" s="594"/>
      <c r="E34" s="583"/>
      <c r="F34" s="544" t="s">
        <v>396</v>
      </c>
      <c r="G34" s="550" t="s">
        <v>390</v>
      </c>
      <c r="H34" s="337"/>
    </row>
    <row r="35" spans="1:29" ht="25.5" customHeight="1" x14ac:dyDescent="0.25">
      <c r="A35" s="337"/>
      <c r="B35" s="610" t="s">
        <v>115</v>
      </c>
      <c r="C35" s="588">
        <v>0</v>
      </c>
      <c r="D35" s="589"/>
      <c r="E35" s="590"/>
      <c r="F35" s="542" t="s">
        <v>394</v>
      </c>
      <c r="G35" s="548" t="s">
        <v>391</v>
      </c>
      <c r="H35" s="337"/>
    </row>
    <row r="36" spans="1:29" ht="25.5" customHeight="1" x14ac:dyDescent="0.25">
      <c r="A36" s="337"/>
      <c r="B36" s="611"/>
      <c r="C36" s="591"/>
      <c r="D36" s="592"/>
      <c r="E36" s="582"/>
      <c r="F36" s="543" t="s">
        <v>395</v>
      </c>
      <c r="G36" s="549" t="s">
        <v>392</v>
      </c>
      <c r="H36" s="337"/>
    </row>
    <row r="37" spans="1:29" ht="25.5" customHeight="1" x14ac:dyDescent="0.25">
      <c r="A37" s="337"/>
      <c r="B37" s="612"/>
      <c r="C37" s="593"/>
      <c r="D37" s="594"/>
      <c r="E37" s="583"/>
      <c r="F37" s="544" t="s">
        <v>396</v>
      </c>
      <c r="G37" s="550" t="s">
        <v>393</v>
      </c>
      <c r="H37" s="337"/>
    </row>
    <row r="38" spans="1:29" ht="25.5" customHeight="1" x14ac:dyDescent="0.25">
      <c r="A38" s="337"/>
      <c r="B38" s="611" t="s">
        <v>51</v>
      </c>
      <c r="C38" s="602">
        <v>0</v>
      </c>
      <c r="D38" s="592"/>
      <c r="E38" s="582"/>
      <c r="F38" s="542" t="s">
        <v>394</v>
      </c>
      <c r="G38" s="548" t="s">
        <v>376</v>
      </c>
      <c r="H38" s="337"/>
    </row>
    <row r="39" spans="1:29" ht="25.5" customHeight="1" x14ac:dyDescent="0.25">
      <c r="A39" s="337"/>
      <c r="B39" s="611"/>
      <c r="C39" s="591"/>
      <c r="D39" s="592"/>
      <c r="E39" s="582"/>
      <c r="F39" s="543" t="s">
        <v>395</v>
      </c>
      <c r="G39" s="549" t="s">
        <v>377</v>
      </c>
      <c r="H39" s="337"/>
    </row>
    <row r="40" spans="1:29" ht="25.5" customHeight="1" thickBot="1" x14ac:dyDescent="0.3">
      <c r="A40" s="337"/>
      <c r="B40" s="613"/>
      <c r="C40" s="603"/>
      <c r="D40" s="604"/>
      <c r="E40" s="601"/>
      <c r="F40" s="545" t="s">
        <v>396</v>
      </c>
      <c r="G40" s="551" t="s">
        <v>378</v>
      </c>
      <c r="H40" s="337"/>
    </row>
    <row r="41" spans="1:29" ht="21.75" customHeight="1" x14ac:dyDescent="0.25">
      <c r="A41" s="337"/>
      <c r="B41" s="337"/>
      <c r="C41" s="337"/>
      <c r="D41" s="337"/>
      <c r="E41" s="337"/>
      <c r="F41" s="337"/>
      <c r="G41" s="337"/>
      <c r="H41" s="337"/>
      <c r="AB41" s="156"/>
      <c r="AC41" s="156"/>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sheetData>
  <sheetProtection selectLockedCells="1" selectUnlockedCells="1"/>
  <customSheetViews>
    <customSheetView guid="{99497194-077F-446C-BE03-5E668E9DE572}" scale="80" showPageBreaks="1" showGridLines="0">
      <selection activeCell="F3" sqref="F3"/>
    </customSheetView>
    <customSheetView guid="{2D17B48B-A2A1-4A43-8007-487DCCE7E207}" scale="80" showPageBreaks="1" showGridLines="0">
      <selection activeCell="F3" sqref="F3"/>
      <pageMargins left="0.7" right="0.7" top="0.75" bottom="0.75" header="0.3" footer="0.3"/>
      <pageSetup paperSize="9" scale="59" orientation="portrait" r:id="rId1"/>
    </customSheetView>
    <customSheetView guid="{665AF3AB-9F35-47F1-9600-7B65F917BBEA}" scale="80" showGridLines="0" topLeftCell="A15">
      <selection activeCell="A5" sqref="A5:A42"/>
      <pageMargins left="0.7" right="0.7" top="0.75" bottom="0.75" header="0.3" footer="0.3"/>
      <pageSetup paperSize="9" scale="59" orientation="portrait" r:id="rId2"/>
    </customSheetView>
  </customSheetViews>
  <mergeCells count="39">
    <mergeCell ref="C35:E37"/>
    <mergeCell ref="C38:E40"/>
    <mergeCell ref="B18:B20"/>
    <mergeCell ref="B21:B23"/>
    <mergeCell ref="B24:B26"/>
    <mergeCell ref="B32:B34"/>
    <mergeCell ref="B35:B37"/>
    <mergeCell ref="B38:B40"/>
    <mergeCell ref="B29:B31"/>
    <mergeCell ref="C24:C26"/>
    <mergeCell ref="D24:D26"/>
    <mergeCell ref="E24:E26"/>
    <mergeCell ref="C29:E31"/>
    <mergeCell ref="E21:E23"/>
    <mergeCell ref="D18:D20"/>
    <mergeCell ref="E18:E20"/>
    <mergeCell ref="C32:E34"/>
    <mergeCell ref="B14:B16"/>
    <mergeCell ref="C14:C16"/>
    <mergeCell ref="D14:D16"/>
    <mergeCell ref="E14:E16"/>
    <mergeCell ref="C18:C20"/>
    <mergeCell ref="C21:C23"/>
    <mergeCell ref="D21:D23"/>
    <mergeCell ref="F17:G17"/>
    <mergeCell ref="F27:G27"/>
    <mergeCell ref="F28:G28"/>
    <mergeCell ref="A1:A2"/>
    <mergeCell ref="F6:G6"/>
    <mergeCell ref="F7:G7"/>
    <mergeCell ref="B5:D5"/>
    <mergeCell ref="B8:B10"/>
    <mergeCell ref="C8:C10"/>
    <mergeCell ref="D8:D10"/>
    <mergeCell ref="E8:E10"/>
    <mergeCell ref="B11:B13"/>
    <mergeCell ref="C11:C13"/>
    <mergeCell ref="D11:D13"/>
    <mergeCell ref="E11:E13"/>
  </mergeCells>
  <dataValidations count="1">
    <dataValidation type="list" allowBlank="1" showInputMessage="1" showErrorMessage="1" sqref="C18:E18 C21:E21 C24:E24 C8:E8 C35 C11:E11 C14:E14 C32 C29 C38" xr:uid="{CDF20160-357A-4E8A-9B8F-15D5BF3DC213}">
      <formula1>score</formula1>
    </dataValidation>
  </dataValidations>
  <hyperlinks>
    <hyperlink ref="A1" location="'Index and Introduction'!B6" display="Back to index" xr:uid="{87513CB2-F494-4AF7-898F-9F0339A63BF3}"/>
  </hyperlinks>
  <pageMargins left="0.7" right="0.7" top="0.75" bottom="0.75" header="0.3" footer="0.3"/>
  <pageSetup paperSize="9" scale="56" orientation="portrait" r:id="rId3"/>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46855-0886-4F4F-9DAF-F854E9334D53}">
  <sheetPr>
    <tabColor theme="7" tint="0.39997558519241921"/>
  </sheetPr>
  <dimension ref="A1:AD48"/>
  <sheetViews>
    <sheetView showGridLines="0" zoomScaleNormal="100" workbookViewId="0"/>
  </sheetViews>
  <sheetFormatPr baseColWidth="10" defaultColWidth="8.7265625" defaultRowHeight="12.5" x14ac:dyDescent="0.25"/>
  <cols>
    <col min="2" max="2" width="1.54296875" customWidth="1"/>
    <col min="3" max="3" width="15.453125" customWidth="1"/>
    <col min="4" max="4" width="2.54296875" customWidth="1"/>
    <col min="5" max="5" width="5.26953125" customWidth="1"/>
    <col min="6" max="7" width="2.54296875" customWidth="1"/>
    <col min="8" max="8" width="5.26953125" customWidth="1"/>
    <col min="9" max="10" width="2.54296875" customWidth="1"/>
    <col min="11" max="11" width="5.26953125" customWidth="1"/>
    <col min="12" max="12" width="2.54296875" customWidth="1"/>
    <col min="13" max="13" width="1.54296875" customWidth="1"/>
    <col min="15" max="16" width="9.1796875"/>
    <col min="18" max="18" width="1.54296875" customWidth="1"/>
    <col min="19" max="19" width="15.453125" customWidth="1"/>
    <col min="20" max="20" width="2.54296875" customWidth="1"/>
    <col min="21" max="21" width="5.26953125" customWidth="1"/>
    <col min="22" max="23" width="2.54296875" customWidth="1"/>
    <col min="24" max="24" width="5.26953125" customWidth="1"/>
    <col min="25" max="26" width="2.54296875" customWidth="1"/>
    <col min="27" max="27" width="5.26953125" customWidth="1"/>
    <col min="28" max="28" width="2.54296875" customWidth="1"/>
    <col min="29" max="29" width="1.453125" customWidth="1"/>
    <col min="31" max="44" width="9.1796875"/>
  </cols>
  <sheetData>
    <row r="1" spans="1:30" ht="26.15" customHeight="1" x14ac:dyDescent="0.25">
      <c r="A1" s="445" t="s">
        <v>278</v>
      </c>
      <c r="B1" s="444"/>
      <c r="C1" s="444"/>
      <c r="D1" s="444"/>
      <c r="E1" s="444"/>
      <c r="F1" s="444"/>
      <c r="G1" s="444"/>
      <c r="H1" s="444"/>
      <c r="I1" s="444"/>
      <c r="J1" s="444"/>
      <c r="K1" s="444"/>
      <c r="L1" s="444"/>
      <c r="M1" s="444"/>
      <c r="N1" s="444"/>
      <c r="Q1" s="444"/>
      <c r="R1" s="444"/>
      <c r="S1" s="620" t="s">
        <v>294</v>
      </c>
      <c r="T1" s="621"/>
      <c r="U1" s="621"/>
      <c r="V1" s="621"/>
      <c r="W1" s="621"/>
      <c r="X1" s="621"/>
      <c r="Y1" s="621"/>
      <c r="Z1" s="621"/>
      <c r="AA1" s="621"/>
      <c r="AB1" s="621"/>
      <c r="AC1" s="621"/>
      <c r="AD1" s="444"/>
    </row>
    <row r="2" spans="1:30" ht="20.149999999999999" customHeight="1" x14ac:dyDescent="0.3">
      <c r="A2" s="321"/>
      <c r="B2" s="321"/>
      <c r="C2" s="321"/>
      <c r="D2" s="321"/>
      <c r="E2" s="321"/>
      <c r="F2" s="321"/>
      <c r="G2" s="321"/>
      <c r="H2" s="321"/>
      <c r="I2" s="321"/>
      <c r="J2" s="321"/>
      <c r="K2" s="321"/>
      <c r="L2" s="321"/>
      <c r="M2" s="321"/>
      <c r="N2" s="321"/>
      <c r="O2" s="397"/>
      <c r="P2" s="397"/>
      <c r="Q2" s="321"/>
      <c r="R2" s="321"/>
      <c r="S2" s="321"/>
      <c r="T2" s="321"/>
      <c r="U2" s="321"/>
      <c r="V2" s="321"/>
      <c r="W2" s="321"/>
      <c r="X2" s="321"/>
      <c r="Y2" s="321"/>
      <c r="Z2" s="321"/>
      <c r="AA2" s="321"/>
      <c r="AB2" s="321"/>
      <c r="AC2" s="321"/>
      <c r="AD2" s="321"/>
    </row>
    <row r="3" spans="1:30" ht="20.149999999999999" customHeight="1" x14ac:dyDescent="0.5">
      <c r="A3" s="401"/>
      <c r="B3" s="356" t="s">
        <v>280</v>
      </c>
      <c r="C3" s="401"/>
      <c r="D3" s="401"/>
      <c r="E3" s="401"/>
      <c r="F3" s="401"/>
      <c r="G3" s="401"/>
      <c r="H3" s="401"/>
      <c r="I3" s="401"/>
      <c r="J3" s="401"/>
      <c r="K3" s="401"/>
      <c r="L3" s="401"/>
      <c r="M3" s="401"/>
      <c r="N3" s="326"/>
      <c r="O3" s="398"/>
      <c r="P3" s="398"/>
      <c r="Q3" s="326"/>
      <c r="R3" s="356" t="s">
        <v>280</v>
      </c>
      <c r="S3" s="401"/>
      <c r="T3" s="401"/>
      <c r="U3" s="401"/>
      <c r="V3" s="401"/>
      <c r="W3" s="401"/>
      <c r="X3" s="401"/>
      <c r="Y3" s="401"/>
      <c r="Z3" s="401"/>
      <c r="AA3" s="401"/>
      <c r="AB3" s="401"/>
      <c r="AC3" s="401"/>
      <c r="AD3" s="326"/>
    </row>
    <row r="4" spans="1:30" ht="20.149999999999999" customHeight="1" x14ac:dyDescent="0.5">
      <c r="A4" s="321"/>
      <c r="B4" s="356" t="s">
        <v>279</v>
      </c>
      <c r="C4" s="401"/>
      <c r="D4" s="401"/>
      <c r="E4" s="401"/>
      <c r="F4" s="401"/>
      <c r="G4" s="401"/>
      <c r="H4" s="401"/>
      <c r="I4" s="401"/>
      <c r="J4" s="401"/>
      <c r="K4" s="401"/>
      <c r="L4" s="401"/>
      <c r="M4" s="401"/>
      <c r="N4" s="326"/>
      <c r="O4" s="398"/>
      <c r="P4" s="398"/>
      <c r="Q4" s="326"/>
      <c r="R4" s="356" t="s">
        <v>279</v>
      </c>
      <c r="S4" s="401"/>
      <c r="T4" s="401"/>
      <c r="U4" s="401"/>
      <c r="V4" s="401"/>
      <c r="W4" s="401"/>
      <c r="X4" s="401"/>
      <c r="Y4" s="401"/>
      <c r="Z4" s="401"/>
      <c r="AA4" s="401"/>
      <c r="AB4" s="401"/>
      <c r="AC4" s="401"/>
      <c r="AD4" s="326"/>
    </row>
    <row r="5" spans="1:30" ht="20.149999999999999" customHeight="1" x14ac:dyDescent="0.4">
      <c r="A5" s="321"/>
      <c r="B5" s="326"/>
      <c r="C5" s="326"/>
      <c r="D5" s="326"/>
      <c r="E5" s="326"/>
      <c r="F5" s="326"/>
      <c r="G5" s="326"/>
      <c r="H5" s="326"/>
      <c r="I5" s="326"/>
      <c r="J5" s="326"/>
      <c r="K5" s="326"/>
      <c r="L5" s="326"/>
      <c r="M5" s="326"/>
      <c r="N5" s="326"/>
      <c r="O5" s="398"/>
      <c r="P5" s="398"/>
      <c r="Q5" s="326"/>
      <c r="R5" s="326"/>
      <c r="S5" s="326"/>
      <c r="T5" s="326"/>
      <c r="U5" s="326"/>
      <c r="V5" s="326"/>
      <c r="W5" s="326"/>
      <c r="X5" s="326"/>
      <c r="Y5" s="326"/>
      <c r="Z5" s="326"/>
      <c r="AA5" s="326"/>
      <c r="AB5" s="326"/>
      <c r="AC5" s="326"/>
      <c r="AD5" s="326"/>
    </row>
    <row r="6" spans="1:30" s="348" customFormat="1" ht="45" customHeight="1" x14ac:dyDescent="0.25">
      <c r="A6" s="402"/>
      <c r="B6" s="402" t="s">
        <v>281</v>
      </c>
      <c r="C6" s="402"/>
      <c r="D6" s="402"/>
      <c r="E6" s="402"/>
      <c r="F6" s="402"/>
      <c r="G6" s="402"/>
      <c r="H6" s="402"/>
      <c r="I6" s="402"/>
      <c r="J6" s="402"/>
      <c r="K6" s="402"/>
      <c r="L6" s="402"/>
      <c r="M6" s="402"/>
      <c r="N6" s="402"/>
      <c r="O6" s="399"/>
      <c r="P6" s="399"/>
      <c r="Q6" s="402"/>
      <c r="R6" s="402" t="s">
        <v>281</v>
      </c>
      <c r="S6" s="402"/>
      <c r="T6" s="402"/>
      <c r="U6" s="402"/>
      <c r="V6" s="402"/>
      <c r="W6" s="402"/>
      <c r="X6" s="402"/>
      <c r="Y6" s="402"/>
      <c r="Z6" s="402"/>
      <c r="AA6" s="402"/>
      <c r="AB6" s="402"/>
      <c r="AC6" s="402"/>
      <c r="AD6" s="402"/>
    </row>
    <row r="7" spans="1:30" ht="20.149999999999999" customHeight="1" x14ac:dyDescent="0.25">
      <c r="A7" s="403"/>
      <c r="B7" s="404" t="s">
        <v>246</v>
      </c>
      <c r="C7" s="415"/>
      <c r="D7" s="405">
        <f>'Intial CSDA input'!G2</f>
        <v>0</v>
      </c>
      <c r="E7" s="404"/>
      <c r="F7" s="406"/>
      <c r="G7" s="403"/>
      <c r="H7" s="403"/>
      <c r="I7" s="403"/>
      <c r="J7" s="403"/>
      <c r="K7" s="403"/>
      <c r="L7" s="403"/>
      <c r="M7" s="403"/>
      <c r="N7" s="403"/>
      <c r="O7" s="400"/>
      <c r="P7" s="400"/>
      <c r="Q7" s="403"/>
      <c r="R7" s="404" t="s">
        <v>246</v>
      </c>
      <c r="S7" s="404"/>
      <c r="T7" s="405">
        <f>D7</f>
        <v>0</v>
      </c>
      <c r="U7" s="404"/>
      <c r="V7" s="406"/>
      <c r="W7" s="403"/>
      <c r="X7" s="403"/>
      <c r="Y7" s="403"/>
      <c r="Z7" s="403"/>
      <c r="AA7" s="403"/>
      <c r="AB7" s="403"/>
      <c r="AC7" s="403"/>
      <c r="AD7" s="403"/>
    </row>
    <row r="8" spans="1:30" s="348" customFormat="1" ht="20.149999999999999" customHeight="1" x14ac:dyDescent="0.25">
      <c r="A8" s="403"/>
      <c r="B8" s="407" t="s">
        <v>247</v>
      </c>
      <c r="C8" s="415"/>
      <c r="D8" s="639">
        <f>'Intial CSDA input'!G3</f>
        <v>0</v>
      </c>
      <c r="E8" s="640"/>
      <c r="F8" s="640"/>
      <c r="G8" s="640"/>
      <c r="H8" s="640"/>
      <c r="I8" s="640"/>
      <c r="J8" s="640"/>
      <c r="K8" s="640"/>
      <c r="L8" s="640"/>
      <c r="M8" s="640"/>
      <c r="N8" s="403"/>
      <c r="O8" s="400"/>
      <c r="P8" s="400"/>
      <c r="Q8" s="403"/>
      <c r="R8" s="407" t="s">
        <v>247</v>
      </c>
      <c r="S8" s="407"/>
      <c r="T8" s="639">
        <f>D8</f>
        <v>0</v>
      </c>
      <c r="U8" s="640"/>
      <c r="V8" s="640"/>
      <c r="W8" s="640"/>
      <c r="X8" s="640"/>
      <c r="Y8" s="640"/>
      <c r="Z8" s="640"/>
      <c r="AA8" s="640"/>
      <c r="AB8" s="640"/>
      <c r="AC8" s="640"/>
      <c r="AD8" s="403"/>
    </row>
    <row r="9" spans="1:30" ht="12.75" customHeight="1" x14ac:dyDescent="0.25">
      <c r="A9" s="406"/>
      <c r="B9" s="633" t="s">
        <v>61</v>
      </c>
      <c r="C9" s="633"/>
      <c r="D9" s="633"/>
      <c r="E9" s="633"/>
      <c r="F9" s="633"/>
      <c r="G9" s="633"/>
      <c r="H9" s="633"/>
      <c r="I9" s="633"/>
      <c r="J9" s="633"/>
      <c r="K9" s="633"/>
      <c r="L9" s="633"/>
      <c r="M9" s="633"/>
      <c r="N9" s="406"/>
      <c r="Q9" s="406"/>
      <c r="R9" s="633" t="s">
        <v>61</v>
      </c>
      <c r="S9" s="641"/>
      <c r="T9" s="641"/>
      <c r="U9" s="641"/>
      <c r="V9" s="641"/>
      <c r="W9" s="641"/>
      <c r="X9" s="641"/>
      <c r="Y9" s="641"/>
      <c r="Z9" s="641"/>
      <c r="AA9" s="641"/>
      <c r="AB9" s="641"/>
      <c r="AC9" s="641"/>
      <c r="AD9" s="406"/>
    </row>
    <row r="10" spans="1:30" ht="12.75" customHeight="1" x14ac:dyDescent="0.25">
      <c r="A10" s="406"/>
      <c r="B10" s="633"/>
      <c r="C10" s="633"/>
      <c r="D10" s="633"/>
      <c r="E10" s="633"/>
      <c r="F10" s="633"/>
      <c r="G10" s="633"/>
      <c r="H10" s="633"/>
      <c r="I10" s="633"/>
      <c r="J10" s="633"/>
      <c r="K10" s="633"/>
      <c r="L10" s="633"/>
      <c r="M10" s="633"/>
      <c r="N10" s="406"/>
      <c r="Q10" s="406"/>
      <c r="R10" s="641"/>
      <c r="S10" s="641"/>
      <c r="T10" s="641"/>
      <c r="U10" s="641"/>
      <c r="V10" s="641"/>
      <c r="W10" s="641"/>
      <c r="X10" s="641"/>
      <c r="Y10" s="641"/>
      <c r="Z10" s="641"/>
      <c r="AA10" s="641"/>
      <c r="AB10" s="641"/>
      <c r="AC10" s="641"/>
      <c r="AD10" s="406"/>
    </row>
    <row r="11" spans="1:30" ht="21.75" customHeight="1" x14ac:dyDescent="0.25">
      <c r="A11" s="406"/>
      <c r="B11" s="210"/>
      <c r="C11" s="211"/>
      <c r="D11" s="634" t="s">
        <v>27</v>
      </c>
      <c r="E11" s="635"/>
      <c r="F11" s="635"/>
      <c r="G11" s="636" t="s">
        <v>58</v>
      </c>
      <c r="H11" s="636"/>
      <c r="I11" s="636"/>
      <c r="J11" s="634" t="s">
        <v>176</v>
      </c>
      <c r="K11" s="635"/>
      <c r="L11" s="635"/>
      <c r="M11" s="212"/>
      <c r="N11" s="406"/>
      <c r="Q11" s="406"/>
      <c r="R11" s="210"/>
      <c r="S11" s="211"/>
      <c r="T11" s="634" t="s">
        <v>27</v>
      </c>
      <c r="U11" s="635"/>
      <c r="V11" s="635"/>
      <c r="W11" s="634" t="s">
        <v>58</v>
      </c>
      <c r="X11" s="635"/>
      <c r="Y11" s="635"/>
      <c r="Z11" s="634" t="s">
        <v>176</v>
      </c>
      <c r="AA11" s="635"/>
      <c r="AB11" s="635"/>
      <c r="AC11" s="212"/>
      <c r="AD11" s="406"/>
    </row>
    <row r="12" spans="1:30" ht="4.5" customHeight="1" x14ac:dyDescent="0.25">
      <c r="A12" s="406"/>
      <c r="B12" s="31"/>
      <c r="C12" s="179"/>
      <c r="D12" s="157"/>
      <c r="E12" s="157"/>
      <c r="F12" s="157"/>
      <c r="G12" s="157"/>
      <c r="H12" s="157"/>
      <c r="I12" s="157"/>
      <c r="J12" s="157"/>
      <c r="K12" s="157"/>
      <c r="L12" s="158"/>
      <c r="M12" s="31"/>
      <c r="N12" s="406"/>
      <c r="Q12" s="406"/>
      <c r="R12" s="31"/>
      <c r="S12" s="179"/>
      <c r="T12" s="157"/>
      <c r="U12" s="157"/>
      <c r="V12" s="157"/>
      <c r="W12" s="157"/>
      <c r="X12" s="157"/>
      <c r="Y12" s="157"/>
      <c r="Z12" s="157"/>
      <c r="AA12" s="157"/>
      <c r="AB12" s="158"/>
      <c r="AC12" s="31"/>
      <c r="AD12" s="406"/>
    </row>
    <row r="13" spans="1:30" ht="10.5" customHeight="1" x14ac:dyDescent="0.25">
      <c r="A13" s="406"/>
      <c r="B13" s="31"/>
      <c r="C13" s="180" t="s">
        <v>120</v>
      </c>
      <c r="D13" s="150"/>
      <c r="E13" s="209">
        <f>MROUND('Intial CSDA input'!C8,0.1)</f>
        <v>0</v>
      </c>
      <c r="F13" s="186"/>
      <c r="G13" s="186"/>
      <c r="H13" s="205">
        <f>MROUND('Intial CSDA input'!D8,0.1)</f>
        <v>0</v>
      </c>
      <c r="I13" s="186"/>
      <c r="J13" s="186"/>
      <c r="K13" s="205">
        <f>MROUND('Intial CSDA input'!E8,0.1)</f>
        <v>0</v>
      </c>
      <c r="L13" s="125"/>
      <c r="M13" s="31"/>
      <c r="N13" s="406"/>
      <c r="Q13" s="406"/>
      <c r="R13" s="31"/>
      <c r="S13" s="180" t="s">
        <v>120</v>
      </c>
      <c r="T13" s="150"/>
      <c r="U13" s="209">
        <f>E13</f>
        <v>0</v>
      </c>
      <c r="V13" s="186"/>
      <c r="W13" s="186"/>
      <c r="X13" s="209">
        <f>H13</f>
        <v>0</v>
      </c>
      <c r="Y13" s="186"/>
      <c r="Z13" s="186"/>
      <c r="AA13" s="209">
        <f>K13</f>
        <v>0</v>
      </c>
      <c r="AB13" s="125"/>
      <c r="AC13" s="31"/>
      <c r="AD13" s="406"/>
    </row>
    <row r="14" spans="1:30" ht="4.5" customHeight="1" x14ac:dyDescent="0.25">
      <c r="A14" s="406"/>
      <c r="B14" s="31"/>
      <c r="C14" s="181"/>
      <c r="D14" s="150"/>
      <c r="E14" s="186"/>
      <c r="F14" s="186"/>
      <c r="G14" s="186"/>
      <c r="H14" s="186"/>
      <c r="I14" s="186"/>
      <c r="J14" s="186"/>
      <c r="K14" s="186"/>
      <c r="L14" s="125"/>
      <c r="M14" s="31"/>
      <c r="N14" s="406"/>
      <c r="Q14" s="406"/>
      <c r="R14" s="31"/>
      <c r="S14" s="181"/>
      <c r="T14" s="150"/>
      <c r="U14" s="186"/>
      <c r="V14" s="186"/>
      <c r="W14" s="186"/>
      <c r="X14" s="186"/>
      <c r="Y14" s="186"/>
      <c r="Z14" s="186"/>
      <c r="AA14" s="186"/>
      <c r="AB14" s="125"/>
      <c r="AC14" s="31"/>
      <c r="AD14" s="406"/>
    </row>
    <row r="15" spans="1:30" ht="10.5" customHeight="1" x14ac:dyDescent="0.25">
      <c r="A15" s="406"/>
      <c r="B15" s="31"/>
      <c r="C15" s="180" t="s">
        <v>139</v>
      </c>
      <c r="D15" s="150"/>
      <c r="E15" s="205">
        <f>MROUND('Intial CSDA input'!C11,0.1)</f>
        <v>0</v>
      </c>
      <c r="F15" s="186"/>
      <c r="G15" s="186"/>
      <c r="H15" s="205">
        <f>MROUND('Intial CSDA input'!D11,0.1)</f>
        <v>0</v>
      </c>
      <c r="I15" s="186"/>
      <c r="J15" s="186"/>
      <c r="K15" s="205">
        <f>MROUND('Intial CSDA input'!E11,0.1)</f>
        <v>0</v>
      </c>
      <c r="L15" s="125"/>
      <c r="M15" s="31"/>
      <c r="N15" s="406"/>
      <c r="Q15" s="406"/>
      <c r="R15" s="31"/>
      <c r="S15" s="180" t="s">
        <v>139</v>
      </c>
      <c r="T15" s="150"/>
      <c r="U15" s="209">
        <f>E15</f>
        <v>0</v>
      </c>
      <c r="V15" s="186"/>
      <c r="W15" s="186"/>
      <c r="X15" s="209">
        <f>H15</f>
        <v>0</v>
      </c>
      <c r="Y15" s="186"/>
      <c r="Z15" s="186"/>
      <c r="AA15" s="209">
        <f>K15</f>
        <v>0</v>
      </c>
      <c r="AB15" s="125"/>
      <c r="AC15" s="31"/>
      <c r="AD15" s="406"/>
    </row>
    <row r="16" spans="1:30" ht="4.5" customHeight="1" x14ac:dyDescent="0.25">
      <c r="A16" s="406"/>
      <c r="B16" s="31"/>
      <c r="C16" s="181"/>
      <c r="D16" s="150"/>
      <c r="E16" s="186"/>
      <c r="F16" s="186"/>
      <c r="G16" s="186"/>
      <c r="H16" s="186"/>
      <c r="I16" s="186"/>
      <c r="J16" s="186"/>
      <c r="K16" s="186"/>
      <c r="L16" s="125"/>
      <c r="M16" s="31"/>
      <c r="N16" s="406"/>
      <c r="Q16" s="406"/>
      <c r="R16" s="31"/>
      <c r="S16" s="181"/>
      <c r="T16" s="150"/>
      <c r="U16" s="186"/>
      <c r="V16" s="186"/>
      <c r="W16" s="186"/>
      <c r="X16" s="186"/>
      <c r="Y16" s="186"/>
      <c r="Z16" s="186"/>
      <c r="AA16" s="186"/>
      <c r="AB16" s="125"/>
      <c r="AC16" s="31"/>
      <c r="AD16" s="406"/>
    </row>
    <row r="17" spans="1:30" ht="10.5" customHeight="1" x14ac:dyDescent="0.25">
      <c r="A17" s="406"/>
      <c r="B17" s="31"/>
      <c r="C17" s="180" t="s">
        <v>39</v>
      </c>
      <c r="D17" s="150"/>
      <c r="E17" s="209">
        <f>MROUND('Intial CSDA input'!C14,0.1)</f>
        <v>0</v>
      </c>
      <c r="F17" s="186"/>
      <c r="G17" s="186"/>
      <c r="H17" s="209">
        <f>MROUND('Intial CSDA input'!D14,0.1)</f>
        <v>0</v>
      </c>
      <c r="I17" s="186"/>
      <c r="J17" s="186"/>
      <c r="K17" s="209">
        <f>MROUND('Intial CSDA input'!E14,0.1)</f>
        <v>0</v>
      </c>
      <c r="L17" s="125"/>
      <c r="M17" s="31"/>
      <c r="N17" s="406"/>
      <c r="Q17" s="406"/>
      <c r="R17" s="31"/>
      <c r="S17" s="180" t="s">
        <v>39</v>
      </c>
      <c r="T17" s="150"/>
      <c r="U17" s="209">
        <f>E17</f>
        <v>0</v>
      </c>
      <c r="V17" s="186"/>
      <c r="W17" s="186"/>
      <c r="X17" s="209">
        <f>H17</f>
        <v>0</v>
      </c>
      <c r="Y17" s="186"/>
      <c r="Z17" s="186"/>
      <c r="AA17" s="209">
        <f>K17</f>
        <v>0</v>
      </c>
      <c r="AB17" s="125"/>
      <c r="AC17" s="31"/>
      <c r="AD17" s="406"/>
    </row>
    <row r="18" spans="1:30" ht="4.5" customHeight="1" x14ac:dyDescent="0.25">
      <c r="A18" s="406"/>
      <c r="B18" s="31"/>
      <c r="C18" s="159"/>
      <c r="D18" s="160"/>
      <c r="E18" s="160"/>
      <c r="F18" s="160"/>
      <c r="G18" s="160"/>
      <c r="H18" s="160"/>
      <c r="I18" s="160"/>
      <c r="J18" s="160"/>
      <c r="K18" s="160"/>
      <c r="L18" s="161"/>
      <c r="M18" s="31"/>
      <c r="N18" s="406"/>
      <c r="Q18" s="406"/>
      <c r="R18" s="31"/>
      <c r="S18" s="159"/>
      <c r="T18" s="160"/>
      <c r="U18" s="160"/>
      <c r="V18" s="160"/>
      <c r="W18" s="160"/>
      <c r="X18" s="160"/>
      <c r="Y18" s="160"/>
      <c r="Z18" s="160"/>
      <c r="AA18" s="160"/>
      <c r="AB18" s="161"/>
      <c r="AC18" s="31"/>
      <c r="AD18" s="406"/>
    </row>
    <row r="19" spans="1:30" ht="4.5" customHeight="1" x14ac:dyDescent="0.25">
      <c r="A19" s="406"/>
      <c r="B19" s="31"/>
      <c r="C19" s="31"/>
      <c r="D19" s="31"/>
      <c r="E19" s="31"/>
      <c r="F19" s="31"/>
      <c r="G19" s="31"/>
      <c r="H19" s="31"/>
      <c r="I19" s="31"/>
      <c r="J19" s="31"/>
      <c r="K19" s="31"/>
      <c r="L19" s="31"/>
      <c r="M19" s="31"/>
      <c r="N19" s="406"/>
      <c r="Q19" s="406"/>
      <c r="R19" s="31"/>
      <c r="S19" s="31"/>
      <c r="T19" s="31"/>
      <c r="U19" s="31"/>
      <c r="V19" s="31"/>
      <c r="W19" s="31"/>
      <c r="X19" s="31"/>
      <c r="Y19" s="31"/>
      <c r="Z19" s="31"/>
      <c r="AA19" s="31"/>
      <c r="AB19" s="31"/>
      <c r="AC19" s="31"/>
      <c r="AD19" s="406"/>
    </row>
    <row r="20" spans="1:30" ht="12.75" customHeight="1" x14ac:dyDescent="0.25">
      <c r="A20" s="406"/>
      <c r="B20" s="630" t="s">
        <v>15</v>
      </c>
      <c r="C20" s="630"/>
      <c r="D20" s="630"/>
      <c r="E20" s="630"/>
      <c r="F20" s="630"/>
      <c r="G20" s="630"/>
      <c r="H20" s="630"/>
      <c r="I20" s="630"/>
      <c r="J20" s="630"/>
      <c r="K20" s="630"/>
      <c r="L20" s="630"/>
      <c r="M20" s="630"/>
      <c r="N20" s="406"/>
      <c r="Q20" s="406"/>
      <c r="R20" s="630" t="s">
        <v>15</v>
      </c>
      <c r="S20" s="641"/>
      <c r="T20" s="641"/>
      <c r="U20" s="641"/>
      <c r="V20" s="641"/>
      <c r="W20" s="641"/>
      <c r="X20" s="641"/>
      <c r="Y20" s="641"/>
      <c r="Z20" s="641"/>
      <c r="AA20" s="641"/>
      <c r="AB20" s="641"/>
      <c r="AC20" s="641"/>
      <c r="AD20" s="406"/>
    </row>
    <row r="21" spans="1:30" ht="12.75" customHeight="1" x14ac:dyDescent="0.25">
      <c r="A21" s="406"/>
      <c r="B21" s="630"/>
      <c r="C21" s="630"/>
      <c r="D21" s="630"/>
      <c r="E21" s="630"/>
      <c r="F21" s="630"/>
      <c r="G21" s="630"/>
      <c r="H21" s="630"/>
      <c r="I21" s="630"/>
      <c r="J21" s="630"/>
      <c r="K21" s="630"/>
      <c r="L21" s="630"/>
      <c r="M21" s="630"/>
      <c r="N21" s="406"/>
      <c r="Q21" s="406"/>
      <c r="R21" s="641"/>
      <c r="S21" s="641"/>
      <c r="T21" s="641"/>
      <c r="U21" s="641"/>
      <c r="V21" s="641"/>
      <c r="W21" s="641"/>
      <c r="X21" s="641"/>
      <c r="Y21" s="641"/>
      <c r="Z21" s="641"/>
      <c r="AA21" s="641"/>
      <c r="AB21" s="641"/>
      <c r="AC21" s="641"/>
      <c r="AD21" s="406"/>
    </row>
    <row r="22" spans="1:30" ht="21.75" customHeight="1" x14ac:dyDescent="0.3">
      <c r="A22" s="406"/>
      <c r="B22" s="36"/>
      <c r="C22" s="42"/>
      <c r="D22" s="631" t="s">
        <v>178</v>
      </c>
      <c r="E22" s="631"/>
      <c r="F22" s="631"/>
      <c r="G22" s="632" t="s">
        <v>55</v>
      </c>
      <c r="H22" s="632"/>
      <c r="I22" s="632"/>
      <c r="J22" s="631" t="s">
        <v>177</v>
      </c>
      <c r="K22" s="592"/>
      <c r="L22" s="592"/>
      <c r="M22" s="36"/>
      <c r="N22" s="406"/>
      <c r="Q22" s="406"/>
      <c r="R22" s="36"/>
      <c r="S22" s="42"/>
      <c r="T22" s="631" t="s">
        <v>178</v>
      </c>
      <c r="U22" s="631"/>
      <c r="V22" s="631"/>
      <c r="W22" s="631" t="s">
        <v>55</v>
      </c>
      <c r="X22" s="592"/>
      <c r="Y22" s="592"/>
      <c r="Z22" s="631" t="s">
        <v>177</v>
      </c>
      <c r="AA22" s="592"/>
      <c r="AB22" s="592"/>
      <c r="AC22" s="36"/>
      <c r="AD22" s="406"/>
    </row>
    <row r="23" spans="1:30" ht="4.5" customHeight="1" x14ac:dyDescent="0.25">
      <c r="A23" s="406"/>
      <c r="B23" s="35"/>
      <c r="C23" s="162"/>
      <c r="D23" s="163"/>
      <c r="E23" s="163"/>
      <c r="F23" s="163"/>
      <c r="G23" s="163"/>
      <c r="H23" s="163"/>
      <c r="I23" s="163"/>
      <c r="J23" s="163"/>
      <c r="K23" s="163"/>
      <c r="L23" s="164"/>
      <c r="M23" s="35"/>
      <c r="N23" s="406"/>
      <c r="Q23" s="406"/>
      <c r="R23" s="35"/>
      <c r="S23" s="162"/>
      <c r="T23" s="163"/>
      <c r="U23" s="163"/>
      <c r="V23" s="163"/>
      <c r="W23" s="163"/>
      <c r="X23" s="163"/>
      <c r="Y23" s="163"/>
      <c r="Z23" s="163"/>
      <c r="AA23" s="163"/>
      <c r="AB23" s="164"/>
      <c r="AC23" s="35"/>
      <c r="AD23" s="406"/>
    </row>
    <row r="24" spans="1:30" ht="10.5" customHeight="1" x14ac:dyDescent="0.25">
      <c r="A24" s="406"/>
      <c r="B24" s="35"/>
      <c r="C24" s="178" t="s">
        <v>120</v>
      </c>
      <c r="D24" s="143"/>
      <c r="E24" s="209">
        <f>MROUND('Intial CSDA input'!C18,0.1)</f>
        <v>0</v>
      </c>
      <c r="F24" s="143"/>
      <c r="G24" s="143"/>
      <c r="H24" s="209">
        <f>MROUND('Intial CSDA input'!D18,0.1)</f>
        <v>0</v>
      </c>
      <c r="I24" s="143"/>
      <c r="J24" s="143"/>
      <c r="K24" s="209">
        <f>MROUND('Intial CSDA input'!E18,0.1)</f>
        <v>0</v>
      </c>
      <c r="L24" s="140"/>
      <c r="M24" s="35"/>
      <c r="N24" s="406"/>
      <c r="Q24" s="406"/>
      <c r="R24" s="35"/>
      <c r="S24" s="178" t="s">
        <v>120</v>
      </c>
      <c r="T24" s="143"/>
      <c r="U24" s="306">
        <f>E24</f>
        <v>0</v>
      </c>
      <c r="V24" s="143"/>
      <c r="W24" s="143"/>
      <c r="X24" s="209">
        <f>H24</f>
        <v>0</v>
      </c>
      <c r="Y24" s="143"/>
      <c r="Z24" s="143"/>
      <c r="AA24" s="209">
        <f>K24</f>
        <v>0</v>
      </c>
      <c r="AB24" s="140"/>
      <c r="AC24" s="35"/>
      <c r="AD24" s="406"/>
    </row>
    <row r="25" spans="1:30" ht="4.5" customHeight="1" x14ac:dyDescent="0.25">
      <c r="A25" s="406"/>
      <c r="B25" s="35"/>
      <c r="C25" s="178"/>
      <c r="D25" s="143"/>
      <c r="E25" s="143"/>
      <c r="F25" s="143"/>
      <c r="G25" s="143"/>
      <c r="H25" s="143"/>
      <c r="I25" s="143"/>
      <c r="J25" s="143"/>
      <c r="K25" s="143"/>
      <c r="L25" s="140"/>
      <c r="M25" s="35"/>
      <c r="N25" s="406"/>
      <c r="Q25" s="406"/>
      <c r="R25" s="35"/>
      <c r="S25" s="178"/>
      <c r="T25" s="143"/>
      <c r="U25" s="143"/>
      <c r="V25" s="143"/>
      <c r="W25" s="143"/>
      <c r="X25" s="143"/>
      <c r="Y25" s="143"/>
      <c r="Z25" s="143"/>
      <c r="AA25" s="143"/>
      <c r="AB25" s="140"/>
      <c r="AC25" s="35"/>
      <c r="AD25" s="406"/>
    </row>
    <row r="26" spans="1:30" ht="10.5" customHeight="1" x14ac:dyDescent="0.25">
      <c r="A26" s="406"/>
      <c r="B26" s="35"/>
      <c r="C26" s="178" t="s">
        <v>135</v>
      </c>
      <c r="D26" s="143"/>
      <c r="E26" s="209">
        <f>MROUND('Intial CSDA input'!C21,0.1)</f>
        <v>0</v>
      </c>
      <c r="F26" s="143"/>
      <c r="G26" s="143"/>
      <c r="H26" s="209">
        <f>MROUND('Intial CSDA input'!D21,0.1)</f>
        <v>0</v>
      </c>
      <c r="I26" s="143"/>
      <c r="J26" s="143"/>
      <c r="K26" s="209">
        <f>MROUND('Intial CSDA input'!E21,0.1)</f>
        <v>0</v>
      </c>
      <c r="L26" s="140"/>
      <c r="M26" s="35"/>
      <c r="N26" s="406"/>
      <c r="Q26" s="406"/>
      <c r="R26" s="35"/>
      <c r="S26" s="178" t="s">
        <v>135</v>
      </c>
      <c r="T26" s="143"/>
      <c r="U26" s="209">
        <f>E26</f>
        <v>0</v>
      </c>
      <c r="V26" s="143"/>
      <c r="W26" s="143"/>
      <c r="X26" s="209">
        <f>H26</f>
        <v>0</v>
      </c>
      <c r="Y26" s="143"/>
      <c r="Z26" s="143"/>
      <c r="AA26" s="209">
        <f>K26</f>
        <v>0</v>
      </c>
      <c r="AB26" s="140"/>
      <c r="AC26" s="35"/>
      <c r="AD26" s="406"/>
    </row>
    <row r="27" spans="1:30" ht="4.5" customHeight="1" x14ac:dyDescent="0.25">
      <c r="A27" s="406"/>
      <c r="B27" s="35"/>
      <c r="C27" s="178"/>
      <c r="D27" s="143"/>
      <c r="E27" s="143"/>
      <c r="F27" s="143"/>
      <c r="G27" s="143"/>
      <c r="H27" s="143"/>
      <c r="I27" s="143"/>
      <c r="J27" s="143"/>
      <c r="K27" s="143"/>
      <c r="L27" s="140"/>
      <c r="M27" s="35"/>
      <c r="N27" s="406"/>
      <c r="Q27" s="406"/>
      <c r="R27" s="35"/>
      <c r="S27" s="178"/>
      <c r="T27" s="143"/>
      <c r="U27" s="143"/>
      <c r="V27" s="143"/>
      <c r="W27" s="143"/>
      <c r="X27" s="143"/>
      <c r="Y27" s="143"/>
      <c r="Z27" s="143"/>
      <c r="AA27" s="143"/>
      <c r="AB27" s="140"/>
      <c r="AC27" s="35"/>
      <c r="AD27" s="406"/>
    </row>
    <row r="28" spans="1:30" ht="10.5" customHeight="1" x14ac:dyDescent="0.25">
      <c r="A28" s="406"/>
      <c r="B28" s="35"/>
      <c r="C28" s="178" t="s">
        <v>39</v>
      </c>
      <c r="D28" s="143"/>
      <c r="E28" s="209">
        <f>MROUND('Intial CSDA input'!C24,0.1)</f>
        <v>0</v>
      </c>
      <c r="F28" s="143"/>
      <c r="G28" s="143"/>
      <c r="H28" s="209">
        <f>MROUND('Intial CSDA input'!D24,0.1)</f>
        <v>0</v>
      </c>
      <c r="I28" s="143"/>
      <c r="J28" s="143"/>
      <c r="K28" s="209">
        <f>MROUND('Intial CSDA input'!E24,0.1)</f>
        <v>0</v>
      </c>
      <c r="L28" s="140"/>
      <c r="M28" s="35"/>
      <c r="N28" s="406"/>
      <c r="Q28" s="406"/>
      <c r="R28" s="35"/>
      <c r="S28" s="178" t="s">
        <v>39</v>
      </c>
      <c r="T28" s="143"/>
      <c r="U28" s="209">
        <f>E28</f>
        <v>0</v>
      </c>
      <c r="V28" s="143"/>
      <c r="W28" s="143"/>
      <c r="X28" s="209">
        <f>H28</f>
        <v>0</v>
      </c>
      <c r="Y28" s="143"/>
      <c r="Z28" s="143"/>
      <c r="AA28" s="209">
        <f>K28</f>
        <v>0</v>
      </c>
      <c r="AB28" s="140"/>
      <c r="AC28" s="35"/>
      <c r="AD28" s="406"/>
    </row>
    <row r="29" spans="1:30" ht="4.5" customHeight="1" x14ac:dyDescent="0.25">
      <c r="A29" s="406"/>
      <c r="B29" s="35"/>
      <c r="C29" s="165"/>
      <c r="D29" s="166"/>
      <c r="E29" s="166"/>
      <c r="F29" s="166"/>
      <c r="G29" s="166"/>
      <c r="H29" s="166"/>
      <c r="I29" s="166"/>
      <c r="J29" s="166"/>
      <c r="K29" s="167"/>
      <c r="L29" s="168"/>
      <c r="M29" s="35"/>
      <c r="N29" s="406"/>
      <c r="Q29" s="406"/>
      <c r="R29" s="35"/>
      <c r="S29" s="165"/>
      <c r="T29" s="166"/>
      <c r="U29" s="166"/>
      <c r="V29" s="166"/>
      <c r="W29" s="166"/>
      <c r="X29" s="166"/>
      <c r="Y29" s="166"/>
      <c r="Z29" s="166"/>
      <c r="AA29" s="166"/>
      <c r="AB29" s="168"/>
      <c r="AC29" s="35"/>
      <c r="AD29" s="406"/>
    </row>
    <row r="30" spans="1:30" ht="4.5" customHeight="1" x14ac:dyDescent="0.25">
      <c r="A30" s="406"/>
      <c r="B30" s="35"/>
      <c r="C30" s="35"/>
      <c r="D30" s="35"/>
      <c r="E30" s="35"/>
      <c r="F30" s="35"/>
      <c r="G30" s="35"/>
      <c r="H30" s="35"/>
      <c r="I30" s="35"/>
      <c r="J30" s="35"/>
      <c r="K30" s="35"/>
      <c r="L30" s="35"/>
      <c r="M30" s="35"/>
      <c r="N30" s="406"/>
      <c r="Q30" s="406"/>
      <c r="R30" s="35"/>
      <c r="S30" s="35"/>
      <c r="T30" s="35"/>
      <c r="U30" s="35"/>
      <c r="V30" s="35"/>
      <c r="W30" s="35"/>
      <c r="X30" s="35"/>
      <c r="Y30" s="35"/>
      <c r="Z30" s="35"/>
      <c r="AA30" s="35"/>
      <c r="AB30" s="35"/>
      <c r="AC30" s="35"/>
      <c r="AD30" s="406"/>
    </row>
    <row r="31" spans="1:30" ht="13" thickBot="1" x14ac:dyDescent="0.3">
      <c r="A31" s="406"/>
      <c r="B31" s="409"/>
      <c r="C31" s="409"/>
      <c r="D31" s="409"/>
      <c r="E31" s="409"/>
      <c r="F31" s="409"/>
      <c r="G31" s="409"/>
      <c r="H31" s="409"/>
      <c r="I31" s="409"/>
      <c r="J31" s="409"/>
      <c r="K31" s="409"/>
      <c r="L31" s="409"/>
      <c r="M31" s="409"/>
      <c r="N31" s="406"/>
      <c r="Q31" s="406"/>
      <c r="R31" s="409"/>
      <c r="S31" s="409"/>
      <c r="T31" s="409"/>
      <c r="U31" s="409"/>
      <c r="V31" s="409"/>
      <c r="W31" s="409"/>
      <c r="X31" s="409"/>
      <c r="Y31" s="409"/>
      <c r="Z31" s="409"/>
      <c r="AA31" s="409"/>
      <c r="AB31" s="409"/>
      <c r="AC31" s="409"/>
      <c r="AD31" s="406"/>
    </row>
    <row r="32" spans="1:30" x14ac:dyDescent="0.25">
      <c r="A32" s="406"/>
      <c r="B32" s="406"/>
      <c r="C32" s="406"/>
      <c r="D32" s="406"/>
      <c r="E32" s="406"/>
      <c r="F32" s="406"/>
      <c r="G32" s="406"/>
      <c r="H32" s="406"/>
      <c r="I32" s="406"/>
      <c r="J32" s="406"/>
      <c r="K32" s="406"/>
      <c r="L32" s="406"/>
      <c r="M32" s="406"/>
      <c r="N32" s="406"/>
      <c r="Q32" s="406"/>
      <c r="R32" s="406"/>
      <c r="S32" s="406"/>
      <c r="T32" s="406"/>
      <c r="U32" s="406"/>
      <c r="V32" s="406"/>
      <c r="W32" s="406"/>
      <c r="X32" s="406"/>
      <c r="Y32" s="406"/>
      <c r="Z32" s="406"/>
      <c r="AA32" s="406"/>
      <c r="AB32" s="406"/>
      <c r="AC32" s="406"/>
      <c r="AD32" s="406"/>
    </row>
    <row r="33" spans="1:30" ht="12.75" customHeight="1" x14ac:dyDescent="0.25">
      <c r="A33" s="406"/>
      <c r="B33" s="625" t="s">
        <v>64</v>
      </c>
      <c r="C33" s="625"/>
      <c r="D33" s="625"/>
      <c r="E33" s="625"/>
      <c r="F33" s="625"/>
      <c r="G33" s="625"/>
      <c r="H33" s="625"/>
      <c r="I33" s="625"/>
      <c r="J33" s="625"/>
      <c r="K33" s="625"/>
      <c r="L33" s="625"/>
      <c r="M33" s="625"/>
      <c r="N33" s="406"/>
      <c r="Q33" s="406"/>
      <c r="R33" s="625" t="s">
        <v>64</v>
      </c>
      <c r="S33" s="625"/>
      <c r="T33" s="625"/>
      <c r="U33" s="625"/>
      <c r="V33" s="625"/>
      <c r="W33" s="625"/>
      <c r="X33" s="625"/>
      <c r="Y33" s="625"/>
      <c r="Z33" s="625"/>
      <c r="AA33" s="625"/>
      <c r="AB33" s="625"/>
      <c r="AC33" s="625"/>
      <c r="AD33" s="406"/>
    </row>
    <row r="34" spans="1:30" ht="12.75" customHeight="1" x14ac:dyDescent="0.25">
      <c r="A34" s="406"/>
      <c r="B34" s="625"/>
      <c r="C34" s="625"/>
      <c r="D34" s="625"/>
      <c r="E34" s="625"/>
      <c r="F34" s="625"/>
      <c r="G34" s="625"/>
      <c r="H34" s="625"/>
      <c r="I34" s="625"/>
      <c r="J34" s="625"/>
      <c r="K34" s="625"/>
      <c r="L34" s="625"/>
      <c r="M34" s="625"/>
      <c r="N34" s="406"/>
      <c r="Q34" s="406"/>
      <c r="R34" s="625"/>
      <c r="S34" s="625"/>
      <c r="T34" s="625"/>
      <c r="U34" s="625"/>
      <c r="V34" s="625"/>
      <c r="W34" s="625"/>
      <c r="X34" s="625"/>
      <c r="Y34" s="625"/>
      <c r="Z34" s="625"/>
      <c r="AA34" s="625"/>
      <c r="AB34" s="625"/>
      <c r="AC34" s="625"/>
      <c r="AD34" s="406"/>
    </row>
    <row r="35" spans="1:30" ht="4.5" customHeight="1" x14ac:dyDescent="0.3">
      <c r="A35" s="406"/>
      <c r="B35" s="169"/>
      <c r="C35" s="170"/>
      <c r="D35" s="626"/>
      <c r="E35" s="626"/>
      <c r="F35" s="626"/>
      <c r="G35" s="627"/>
      <c r="H35" s="627"/>
      <c r="I35" s="627"/>
      <c r="J35" s="628"/>
      <c r="K35" s="629"/>
      <c r="L35" s="629"/>
      <c r="M35" s="169"/>
      <c r="N35" s="406"/>
      <c r="Q35" s="406"/>
      <c r="R35" s="169"/>
      <c r="S35" s="170"/>
      <c r="T35" s="626"/>
      <c r="U35" s="626"/>
      <c r="V35" s="626"/>
      <c r="W35" s="628"/>
      <c r="X35" s="629"/>
      <c r="Y35" s="629"/>
      <c r="Z35" s="628"/>
      <c r="AA35" s="629"/>
      <c r="AB35" s="629"/>
      <c r="AC35" s="169"/>
      <c r="AD35" s="406"/>
    </row>
    <row r="36" spans="1:30" ht="4.5" customHeight="1" x14ac:dyDescent="0.25">
      <c r="A36" s="406"/>
      <c r="B36" s="73"/>
      <c r="C36" s="182"/>
      <c r="D36" s="171"/>
      <c r="E36" s="171"/>
      <c r="F36" s="171"/>
      <c r="G36" s="171"/>
      <c r="H36" s="171"/>
      <c r="I36" s="171"/>
      <c r="J36" s="171"/>
      <c r="K36" s="171"/>
      <c r="L36" s="174"/>
      <c r="M36" s="73"/>
      <c r="N36" s="406"/>
      <c r="Q36" s="406"/>
      <c r="R36" s="73"/>
      <c r="S36" s="182"/>
      <c r="T36" s="171"/>
      <c r="U36" s="171"/>
      <c r="V36" s="171"/>
      <c r="W36" s="171"/>
      <c r="X36" s="171"/>
      <c r="Y36" s="171"/>
      <c r="Z36" s="171"/>
      <c r="AA36" s="171"/>
      <c r="AB36" s="174"/>
      <c r="AC36" s="73"/>
      <c r="AD36" s="406"/>
    </row>
    <row r="37" spans="1:30" ht="10.5" customHeight="1" x14ac:dyDescent="0.25">
      <c r="A37" s="406"/>
      <c r="B37" s="73"/>
      <c r="C37" s="183" t="s">
        <v>53</v>
      </c>
      <c r="D37" s="206"/>
      <c r="E37" s="622">
        <f>MROUND('Intial CSDA input'!C29,0.1)</f>
        <v>0</v>
      </c>
      <c r="F37" s="623"/>
      <c r="G37" s="623"/>
      <c r="H37" s="623"/>
      <c r="I37" s="623"/>
      <c r="J37" s="623"/>
      <c r="K37" s="624"/>
      <c r="L37" s="175"/>
      <c r="M37" s="73"/>
      <c r="N37" s="406"/>
      <c r="Q37" s="406"/>
      <c r="R37" s="73"/>
      <c r="S37" s="183" t="s">
        <v>53</v>
      </c>
      <c r="T37" s="206"/>
      <c r="U37" s="622">
        <f>E37</f>
        <v>0</v>
      </c>
      <c r="V37" s="637"/>
      <c r="W37" s="637"/>
      <c r="X37" s="637"/>
      <c r="Y37" s="637"/>
      <c r="Z37" s="637"/>
      <c r="AA37" s="638"/>
      <c r="AB37" s="175"/>
      <c r="AC37" s="73"/>
      <c r="AD37" s="406"/>
    </row>
    <row r="38" spans="1:30" ht="4.5" customHeight="1" x14ac:dyDescent="0.25">
      <c r="A38" s="406"/>
      <c r="B38" s="73"/>
      <c r="C38" s="183"/>
      <c r="D38" s="206"/>
      <c r="E38" s="207"/>
      <c r="F38" s="207"/>
      <c r="G38" s="207"/>
      <c r="H38" s="207"/>
      <c r="I38" s="207"/>
      <c r="J38" s="207"/>
      <c r="K38" s="207"/>
      <c r="L38" s="175"/>
      <c r="M38" s="73"/>
      <c r="N38" s="406"/>
      <c r="Q38" s="406"/>
      <c r="R38" s="73"/>
      <c r="S38" s="183"/>
      <c r="T38" s="206"/>
      <c r="U38" s="207"/>
      <c r="V38" s="207"/>
      <c r="W38" s="207"/>
      <c r="X38" s="207"/>
      <c r="Y38" s="207"/>
      <c r="Z38" s="207"/>
      <c r="AA38" s="207"/>
      <c r="AB38" s="175"/>
      <c r="AC38" s="73"/>
      <c r="AD38" s="406"/>
    </row>
    <row r="39" spans="1:30" ht="10.5" customHeight="1" x14ac:dyDescent="0.25">
      <c r="A39" s="406"/>
      <c r="B39" s="73"/>
      <c r="C39" s="183" t="s">
        <v>121</v>
      </c>
      <c r="D39" s="206"/>
      <c r="E39" s="622">
        <f>MROUND('Intial CSDA input'!C32,0.1)</f>
        <v>0</v>
      </c>
      <c r="F39" s="623"/>
      <c r="G39" s="623"/>
      <c r="H39" s="623"/>
      <c r="I39" s="623"/>
      <c r="J39" s="623"/>
      <c r="K39" s="624"/>
      <c r="L39" s="175"/>
      <c r="M39" s="73"/>
      <c r="N39" s="406"/>
      <c r="Q39" s="406"/>
      <c r="R39" s="73"/>
      <c r="S39" s="183" t="s">
        <v>121</v>
      </c>
      <c r="T39" s="206"/>
      <c r="U39" s="622">
        <f>E39</f>
        <v>0</v>
      </c>
      <c r="V39" s="637"/>
      <c r="W39" s="637"/>
      <c r="X39" s="637"/>
      <c r="Y39" s="637"/>
      <c r="Z39" s="637"/>
      <c r="AA39" s="638"/>
      <c r="AB39" s="175"/>
      <c r="AC39" s="73"/>
      <c r="AD39" s="406"/>
    </row>
    <row r="40" spans="1:30" ht="4.5" customHeight="1" x14ac:dyDescent="0.25">
      <c r="A40" s="406"/>
      <c r="B40" s="73"/>
      <c r="C40" s="183"/>
      <c r="D40" s="206"/>
      <c r="E40" s="207"/>
      <c r="F40" s="207"/>
      <c r="G40" s="207"/>
      <c r="H40" s="207"/>
      <c r="I40" s="207"/>
      <c r="J40" s="207"/>
      <c r="K40" s="207"/>
      <c r="L40" s="175"/>
      <c r="M40" s="73"/>
      <c r="N40" s="406"/>
      <c r="Q40" s="406"/>
      <c r="R40" s="73"/>
      <c r="S40" s="183"/>
      <c r="T40" s="206"/>
      <c r="U40" s="207"/>
      <c r="V40" s="207"/>
      <c r="W40" s="207"/>
      <c r="X40" s="207"/>
      <c r="Y40" s="207"/>
      <c r="Z40" s="207"/>
      <c r="AA40" s="207"/>
      <c r="AB40" s="175"/>
      <c r="AC40" s="73"/>
      <c r="AD40" s="406"/>
    </row>
    <row r="41" spans="1:30" ht="10.5" customHeight="1" x14ac:dyDescent="0.25">
      <c r="A41" s="406"/>
      <c r="B41" s="73"/>
      <c r="C41" s="183" t="s">
        <v>122</v>
      </c>
      <c r="D41" s="206"/>
      <c r="E41" s="622">
        <f>MROUND('Intial CSDA input'!C35,0.1)</f>
        <v>0</v>
      </c>
      <c r="F41" s="623"/>
      <c r="G41" s="623"/>
      <c r="H41" s="623"/>
      <c r="I41" s="623"/>
      <c r="J41" s="623"/>
      <c r="K41" s="624"/>
      <c r="L41" s="175"/>
      <c r="M41" s="73"/>
      <c r="N41" s="406"/>
      <c r="Q41" s="406"/>
      <c r="R41" s="73"/>
      <c r="S41" s="183" t="s">
        <v>122</v>
      </c>
      <c r="T41" s="206"/>
      <c r="U41" s="622">
        <f>E41</f>
        <v>0</v>
      </c>
      <c r="V41" s="637"/>
      <c r="W41" s="637"/>
      <c r="X41" s="637"/>
      <c r="Y41" s="637"/>
      <c r="Z41" s="637"/>
      <c r="AA41" s="638"/>
      <c r="AB41" s="175"/>
      <c r="AC41" s="73"/>
      <c r="AD41" s="406"/>
    </row>
    <row r="42" spans="1:30" ht="4.5" customHeight="1" x14ac:dyDescent="0.25">
      <c r="A42" s="406"/>
      <c r="B42" s="73"/>
      <c r="C42" s="183"/>
      <c r="D42" s="206"/>
      <c r="E42" s="207"/>
      <c r="F42" s="207"/>
      <c r="G42" s="207"/>
      <c r="H42" s="207"/>
      <c r="I42" s="207"/>
      <c r="J42" s="207"/>
      <c r="K42" s="207"/>
      <c r="L42" s="175"/>
      <c r="M42" s="73"/>
      <c r="N42" s="406"/>
      <c r="Q42" s="406"/>
      <c r="R42" s="73"/>
      <c r="S42" s="183"/>
      <c r="T42" s="206"/>
      <c r="U42" s="207"/>
      <c r="V42" s="207"/>
      <c r="W42" s="207"/>
      <c r="X42" s="207"/>
      <c r="Y42" s="207"/>
      <c r="Z42" s="207"/>
      <c r="AA42" s="207"/>
      <c r="AB42" s="175"/>
      <c r="AC42" s="73"/>
      <c r="AD42" s="406"/>
    </row>
    <row r="43" spans="1:30" ht="10.5" customHeight="1" x14ac:dyDescent="0.25">
      <c r="A43" s="408"/>
      <c r="B43" s="73"/>
      <c r="C43" s="183" t="s">
        <v>39</v>
      </c>
      <c r="D43" s="206"/>
      <c r="E43" s="622">
        <f>MROUND('Intial CSDA input'!C38,0.1)</f>
        <v>0</v>
      </c>
      <c r="F43" s="623"/>
      <c r="G43" s="623"/>
      <c r="H43" s="623"/>
      <c r="I43" s="623"/>
      <c r="J43" s="623"/>
      <c r="K43" s="624"/>
      <c r="L43" s="175"/>
      <c r="M43" s="73"/>
      <c r="N43" s="408"/>
      <c r="O43" s="318"/>
      <c r="P43" s="318"/>
      <c r="Q43" s="408"/>
      <c r="R43" s="73"/>
      <c r="S43" s="183" t="s">
        <v>39</v>
      </c>
      <c r="T43" s="206"/>
      <c r="U43" s="622">
        <f>E43</f>
        <v>0</v>
      </c>
      <c r="V43" s="637"/>
      <c r="W43" s="637"/>
      <c r="X43" s="637"/>
      <c r="Y43" s="637"/>
      <c r="Z43" s="637"/>
      <c r="AA43" s="638"/>
      <c r="AB43" s="175"/>
      <c r="AC43" s="73"/>
      <c r="AD43" s="406"/>
    </row>
    <row r="44" spans="1:30" ht="4.5" customHeight="1" x14ac:dyDescent="0.25">
      <c r="A44" s="408"/>
      <c r="B44" s="73"/>
      <c r="C44" s="172"/>
      <c r="D44" s="173"/>
      <c r="E44" s="173"/>
      <c r="F44" s="173"/>
      <c r="G44" s="173"/>
      <c r="H44" s="173"/>
      <c r="I44" s="173"/>
      <c r="J44" s="173"/>
      <c r="K44" s="176"/>
      <c r="L44" s="177"/>
      <c r="M44" s="73"/>
      <c r="N44" s="408"/>
      <c r="O44" s="318"/>
      <c r="P44" s="318"/>
      <c r="Q44" s="408"/>
      <c r="R44" s="73"/>
      <c r="S44" s="172"/>
      <c r="T44" s="173"/>
      <c r="U44" s="173"/>
      <c r="V44" s="173"/>
      <c r="W44" s="173"/>
      <c r="X44" s="173"/>
      <c r="Y44" s="173"/>
      <c r="Z44" s="173"/>
      <c r="AA44" s="176"/>
      <c r="AB44" s="177"/>
      <c r="AC44" s="73"/>
      <c r="AD44" s="406"/>
    </row>
    <row r="45" spans="1:30" ht="4.5" customHeight="1" x14ac:dyDescent="0.25">
      <c r="A45" s="406"/>
      <c r="B45" s="73"/>
      <c r="C45" s="73"/>
      <c r="D45" s="73"/>
      <c r="E45" s="73"/>
      <c r="F45" s="73"/>
      <c r="G45" s="73"/>
      <c r="H45" s="73"/>
      <c r="I45" s="73"/>
      <c r="J45" s="73"/>
      <c r="K45" s="73"/>
      <c r="L45" s="73"/>
      <c r="M45" s="73"/>
      <c r="N45" s="408"/>
      <c r="O45" s="318"/>
      <c r="P45" s="318"/>
      <c r="Q45" s="408"/>
      <c r="R45" s="73"/>
      <c r="S45" s="73"/>
      <c r="T45" s="73"/>
      <c r="U45" s="73"/>
      <c r="V45" s="73"/>
      <c r="W45" s="73"/>
      <c r="X45" s="73"/>
      <c r="Y45" s="73"/>
      <c r="Z45" s="73"/>
      <c r="AA45" s="73"/>
      <c r="AB45" s="73"/>
      <c r="AC45" s="73"/>
      <c r="AD45" s="406"/>
    </row>
    <row r="46" spans="1:30" ht="27" customHeight="1" x14ac:dyDescent="0.25">
      <c r="A46" s="406"/>
      <c r="B46" s="408"/>
      <c r="C46" s="408"/>
      <c r="D46" s="408"/>
      <c r="E46" s="408"/>
      <c r="F46" s="408"/>
      <c r="G46" s="408"/>
      <c r="H46" s="408"/>
      <c r="I46" s="408"/>
      <c r="J46" s="408"/>
      <c r="K46" s="408"/>
      <c r="L46" s="408"/>
      <c r="M46" s="408"/>
      <c r="N46" s="408"/>
      <c r="O46" s="318"/>
      <c r="P46" s="318"/>
      <c r="Q46" s="408"/>
      <c r="R46" s="406"/>
      <c r="S46" s="406"/>
      <c r="T46" s="406"/>
      <c r="U46" s="406"/>
      <c r="V46" s="406"/>
      <c r="W46" s="406"/>
      <c r="X46" s="406"/>
      <c r="Y46" s="406"/>
      <c r="Z46" s="406"/>
      <c r="AA46" s="406"/>
      <c r="AB46" s="406"/>
      <c r="AC46" s="406"/>
      <c r="AD46" s="406"/>
    </row>
    <row r="48" spans="1:30" ht="13" x14ac:dyDescent="0.3">
      <c r="Q48" s="289"/>
    </row>
  </sheetData>
  <customSheetViews>
    <customSheetView guid="{99497194-077F-446C-BE03-5E668E9DE572}" scale="120" showGridLines="0">
      <selection activeCell="A43" sqref="A43"/>
    </customSheetView>
    <customSheetView guid="{2D17B48B-A2A1-4A43-8007-487DCCE7E207}" scale="120" showGridLines="0">
      <selection activeCell="A43" sqref="A43"/>
      <pageMargins left="0.7" right="0.7" top="0.75" bottom="0.75" header="0.3" footer="0.3"/>
    </customSheetView>
    <customSheetView guid="{665AF3AB-9F35-47F1-9600-7B65F917BBEA}" showGridLines="0">
      <selection activeCell="A2" sqref="A1:A2"/>
      <pageMargins left="0.7" right="0.7" top="0.75" bottom="0.75" header="0.3" footer="0.3"/>
    </customSheetView>
  </customSheetViews>
  <mergeCells count="35">
    <mergeCell ref="D8:M8"/>
    <mergeCell ref="T8:AC8"/>
    <mergeCell ref="R20:AC21"/>
    <mergeCell ref="U37:AA37"/>
    <mergeCell ref="U39:AA39"/>
    <mergeCell ref="J11:L11"/>
    <mergeCell ref="R9:AC10"/>
    <mergeCell ref="T11:V11"/>
    <mergeCell ref="W11:Y11"/>
    <mergeCell ref="Z11:AB11"/>
    <mergeCell ref="U41:AA41"/>
    <mergeCell ref="U43:AA43"/>
    <mergeCell ref="T22:V22"/>
    <mergeCell ref="W22:Y22"/>
    <mergeCell ref="Z22:AB22"/>
    <mergeCell ref="R33:AC34"/>
    <mergeCell ref="T35:V35"/>
    <mergeCell ref="W35:Y35"/>
    <mergeCell ref="Z35:AB35"/>
    <mergeCell ref="S1:AC1"/>
    <mergeCell ref="E41:K41"/>
    <mergeCell ref="E43:K43"/>
    <mergeCell ref="B33:M34"/>
    <mergeCell ref="D35:F35"/>
    <mergeCell ref="G35:I35"/>
    <mergeCell ref="J35:L35"/>
    <mergeCell ref="E37:K37"/>
    <mergeCell ref="E39:K39"/>
    <mergeCell ref="B20:M21"/>
    <mergeCell ref="D22:F22"/>
    <mergeCell ref="G22:I22"/>
    <mergeCell ref="J22:L22"/>
    <mergeCell ref="B9:M10"/>
    <mergeCell ref="D11:F11"/>
    <mergeCell ref="G11:I11"/>
  </mergeCells>
  <conditionalFormatting sqref="E13 H13 K13 E15 H15 K15">
    <cfRule type="cellIs" dxfId="548" priority="126" stopIfTrue="1" operator="greaterThan">
      <formula>0.7</formula>
    </cfRule>
    <cfRule type="cellIs" dxfId="547" priority="125" operator="between">
      <formula>0.4</formula>
      <formula>0.7</formula>
    </cfRule>
    <cfRule type="cellIs" dxfId="546" priority="124" stopIfTrue="1" operator="lessThanOrEqual">
      <formula>0.4</formula>
    </cfRule>
  </conditionalFormatting>
  <conditionalFormatting sqref="E17">
    <cfRule type="cellIs" dxfId="545" priority="120" stopIfTrue="1" operator="greaterThan">
      <formula>0.7</formula>
    </cfRule>
    <cfRule type="cellIs" dxfId="544" priority="119" operator="between">
      <formula>0.4</formula>
      <formula>0.7</formula>
    </cfRule>
    <cfRule type="cellIs" dxfId="543" priority="118" stopIfTrue="1" operator="lessThanOrEqual">
      <formula>0.4</formula>
    </cfRule>
  </conditionalFormatting>
  <conditionalFormatting sqref="E24">
    <cfRule type="cellIs" dxfId="542" priority="66" stopIfTrue="1" operator="greaterThan">
      <formula>0.7</formula>
    </cfRule>
    <cfRule type="cellIs" dxfId="541" priority="64" stopIfTrue="1" operator="lessThanOrEqual">
      <formula>0.4</formula>
    </cfRule>
    <cfRule type="cellIs" dxfId="540" priority="65" operator="between">
      <formula>0.4</formula>
      <formula>0.7</formula>
    </cfRule>
  </conditionalFormatting>
  <conditionalFormatting sqref="E26">
    <cfRule type="cellIs" dxfId="539" priority="61" stopIfTrue="1" operator="lessThanOrEqual">
      <formula>0.4</formula>
    </cfRule>
    <cfRule type="cellIs" dxfId="538" priority="62" operator="between">
      <formula>0.4</formula>
      <formula>0.7</formula>
    </cfRule>
    <cfRule type="cellIs" dxfId="537" priority="63" stopIfTrue="1" operator="greaterThan">
      <formula>0.7</formula>
    </cfRule>
  </conditionalFormatting>
  <conditionalFormatting sqref="E28">
    <cfRule type="cellIs" dxfId="536" priority="58" stopIfTrue="1" operator="lessThanOrEqual">
      <formula>0.4</formula>
    </cfRule>
    <cfRule type="cellIs" dxfId="535" priority="59" operator="between">
      <formula>0.4</formula>
      <formula>0.7</formula>
    </cfRule>
    <cfRule type="cellIs" dxfId="534" priority="60" stopIfTrue="1" operator="greaterThan">
      <formula>0.7</formula>
    </cfRule>
  </conditionalFormatting>
  <conditionalFormatting sqref="E37">
    <cfRule type="cellIs" dxfId="533" priority="122" operator="between">
      <formula>0.4</formula>
      <formula>0.7</formula>
    </cfRule>
    <cfRule type="cellIs" dxfId="532" priority="123" stopIfTrue="1" operator="greaterThan">
      <formula>0.7</formula>
    </cfRule>
    <cfRule type="cellIs" dxfId="531" priority="121" stopIfTrue="1" operator="lessThanOrEqual">
      <formula>0.4</formula>
    </cfRule>
  </conditionalFormatting>
  <conditionalFormatting sqref="E39">
    <cfRule type="cellIs" dxfId="530" priority="57" stopIfTrue="1" operator="greaterThan">
      <formula>0.7</formula>
    </cfRule>
    <cfRule type="cellIs" dxfId="529" priority="55" stopIfTrue="1" operator="lessThanOrEqual">
      <formula>0.4</formula>
    </cfRule>
    <cfRule type="cellIs" dxfId="528" priority="56" operator="between">
      <formula>0.4</formula>
      <formula>0.7</formula>
    </cfRule>
  </conditionalFormatting>
  <conditionalFormatting sqref="E41">
    <cfRule type="cellIs" dxfId="527" priority="53" operator="between">
      <formula>0.4</formula>
      <formula>0.7</formula>
    </cfRule>
    <cfRule type="cellIs" dxfId="526" priority="54" stopIfTrue="1" operator="greaterThan">
      <formula>0.7</formula>
    </cfRule>
    <cfRule type="cellIs" dxfId="525" priority="52" stopIfTrue="1" operator="lessThanOrEqual">
      <formula>0.4</formula>
    </cfRule>
  </conditionalFormatting>
  <conditionalFormatting sqref="E43">
    <cfRule type="cellIs" dxfId="524" priority="49" stopIfTrue="1" operator="lessThanOrEqual">
      <formula>0.4</formula>
    </cfRule>
    <cfRule type="cellIs" dxfId="523" priority="51" stopIfTrue="1" operator="greaterThan">
      <formula>0.7</formula>
    </cfRule>
    <cfRule type="cellIs" dxfId="522" priority="50" operator="between">
      <formula>0.4</formula>
      <formula>0.7</formula>
    </cfRule>
  </conditionalFormatting>
  <conditionalFormatting sqref="H17">
    <cfRule type="cellIs" dxfId="521" priority="88" stopIfTrue="1" operator="lessThanOrEqual">
      <formula>0.4</formula>
    </cfRule>
    <cfRule type="cellIs" dxfId="520" priority="89" operator="between">
      <formula>0.4</formula>
      <formula>0.7</formula>
    </cfRule>
    <cfRule type="cellIs" dxfId="519" priority="90" stopIfTrue="1" operator="greaterThan">
      <formula>0.7</formula>
    </cfRule>
  </conditionalFormatting>
  <conditionalFormatting sqref="H24">
    <cfRule type="cellIs" dxfId="518" priority="69" stopIfTrue="1" operator="greaterThan">
      <formula>0.7</formula>
    </cfRule>
    <cfRule type="cellIs" dxfId="517" priority="68" operator="between">
      <formula>0.4</formula>
      <formula>0.7</formula>
    </cfRule>
    <cfRule type="cellIs" dxfId="516" priority="67" stopIfTrue="1" operator="lessThanOrEqual">
      <formula>0.4</formula>
    </cfRule>
  </conditionalFormatting>
  <conditionalFormatting sqref="H26">
    <cfRule type="cellIs" dxfId="515" priority="72" stopIfTrue="1" operator="greaterThan">
      <formula>0.7</formula>
    </cfRule>
    <cfRule type="cellIs" dxfId="514" priority="71" operator="between">
      <formula>0.4</formula>
      <formula>0.7</formula>
    </cfRule>
    <cfRule type="cellIs" dxfId="513" priority="70" stopIfTrue="1" operator="lessThanOrEqual">
      <formula>0.4</formula>
    </cfRule>
  </conditionalFormatting>
  <conditionalFormatting sqref="H28">
    <cfRule type="cellIs" dxfId="512" priority="75" stopIfTrue="1" operator="greaterThan">
      <formula>0.7</formula>
    </cfRule>
    <cfRule type="cellIs" dxfId="511" priority="74" operator="between">
      <formula>0.4</formula>
      <formula>0.7</formula>
    </cfRule>
    <cfRule type="cellIs" dxfId="510" priority="73" stopIfTrue="1" operator="lessThanOrEqual">
      <formula>0.4</formula>
    </cfRule>
  </conditionalFormatting>
  <conditionalFormatting sqref="K17">
    <cfRule type="cellIs" dxfId="509" priority="85" stopIfTrue="1" operator="lessThanOrEqual">
      <formula>0.4</formula>
    </cfRule>
    <cfRule type="cellIs" dxfId="508" priority="86" operator="between">
      <formula>0.4</formula>
      <formula>0.7</formula>
    </cfRule>
    <cfRule type="cellIs" dxfId="507" priority="87" stopIfTrue="1" operator="greaterThan">
      <formula>0.7</formula>
    </cfRule>
  </conditionalFormatting>
  <conditionalFormatting sqref="K24">
    <cfRule type="cellIs" dxfId="506" priority="84" stopIfTrue="1" operator="greaterThan">
      <formula>0.7</formula>
    </cfRule>
    <cfRule type="cellIs" dxfId="505" priority="83" operator="between">
      <formula>0.4</formula>
      <formula>0.7</formula>
    </cfRule>
    <cfRule type="cellIs" dxfId="504" priority="82" stopIfTrue="1" operator="lessThanOrEqual">
      <formula>0.4</formula>
    </cfRule>
  </conditionalFormatting>
  <conditionalFormatting sqref="K26">
    <cfRule type="cellIs" dxfId="503" priority="81" stopIfTrue="1" operator="greaterThan">
      <formula>0.7</formula>
    </cfRule>
    <cfRule type="cellIs" dxfId="502" priority="79" stopIfTrue="1" operator="lessThanOrEqual">
      <formula>0.4</formula>
    </cfRule>
    <cfRule type="cellIs" dxfId="501" priority="80" operator="between">
      <formula>0.4</formula>
      <formula>0.7</formula>
    </cfRule>
  </conditionalFormatting>
  <conditionalFormatting sqref="K28">
    <cfRule type="cellIs" dxfId="500" priority="77" operator="between">
      <formula>0.4</formula>
      <formula>0.7</formula>
    </cfRule>
    <cfRule type="cellIs" dxfId="499" priority="78" stopIfTrue="1" operator="greaterThan">
      <formula>0.7</formula>
    </cfRule>
    <cfRule type="cellIs" dxfId="498" priority="76" stopIfTrue="1" operator="lessThanOrEqual">
      <formula>0.4</formula>
    </cfRule>
  </conditionalFormatting>
  <conditionalFormatting sqref="U13 X13 AA13 U15 X15 AA15">
    <cfRule type="cellIs" dxfId="497" priority="266" operator="between">
      <formula>0.4</formula>
      <formula>0.7</formula>
    </cfRule>
    <cfRule type="cellIs" dxfId="496" priority="265" stopIfTrue="1" operator="lessThanOrEqual">
      <formula>0.4</formula>
    </cfRule>
    <cfRule type="cellIs" dxfId="495" priority="267" stopIfTrue="1" operator="greaterThan">
      <formula>0.7</formula>
    </cfRule>
  </conditionalFormatting>
  <conditionalFormatting sqref="U17">
    <cfRule type="cellIs" dxfId="494" priority="46" stopIfTrue="1" operator="lessThanOrEqual">
      <formula>0.4</formula>
    </cfRule>
    <cfRule type="cellIs" dxfId="493" priority="47" operator="between">
      <formula>0.4</formula>
      <formula>0.7</formula>
    </cfRule>
    <cfRule type="cellIs" dxfId="492" priority="48" stopIfTrue="1" operator="greaterThan">
      <formula>0.7</formula>
    </cfRule>
  </conditionalFormatting>
  <conditionalFormatting sqref="U24">
    <cfRule type="cellIs" dxfId="491" priority="31" stopIfTrue="1" operator="lessThanOrEqual">
      <formula>0.4</formula>
    </cfRule>
    <cfRule type="cellIs" dxfId="490" priority="33" stopIfTrue="1" operator="greaterThan">
      <formula>0.7</formula>
    </cfRule>
    <cfRule type="cellIs" dxfId="489" priority="32" operator="between">
      <formula>0.4</formula>
      <formula>0.7</formula>
    </cfRule>
  </conditionalFormatting>
  <conditionalFormatting sqref="U26">
    <cfRule type="cellIs" dxfId="488" priority="28" stopIfTrue="1" operator="lessThanOrEqual">
      <formula>0.4</formula>
    </cfRule>
    <cfRule type="cellIs" dxfId="487" priority="30" stopIfTrue="1" operator="greaterThan">
      <formula>0.7</formula>
    </cfRule>
    <cfRule type="cellIs" dxfId="486" priority="29" operator="between">
      <formula>0.4</formula>
      <formula>0.7</formula>
    </cfRule>
  </conditionalFormatting>
  <conditionalFormatting sqref="U28">
    <cfRule type="cellIs" dxfId="485" priority="10" stopIfTrue="1" operator="lessThanOrEqual">
      <formula>0.4</formula>
    </cfRule>
    <cfRule type="cellIs" dxfId="484" priority="11" operator="between">
      <formula>0.4</formula>
      <formula>0.7</formula>
    </cfRule>
    <cfRule type="cellIs" dxfId="483" priority="12" stopIfTrue="1" operator="greaterThan">
      <formula>0.7</formula>
    </cfRule>
  </conditionalFormatting>
  <conditionalFormatting sqref="U37">
    <cfRule type="cellIs" dxfId="482" priority="262" stopIfTrue="1" operator="lessThanOrEqual">
      <formula>0.4</formula>
    </cfRule>
    <cfRule type="cellIs" dxfId="481" priority="264" stopIfTrue="1" operator="greaterThan">
      <formula>0.7</formula>
    </cfRule>
    <cfRule type="cellIs" dxfId="480" priority="263" operator="between">
      <formula>0.4</formula>
      <formula>0.7</formula>
    </cfRule>
  </conditionalFormatting>
  <conditionalFormatting sqref="U39">
    <cfRule type="cellIs" dxfId="479" priority="7" stopIfTrue="1" operator="lessThanOrEqual">
      <formula>0.4</formula>
    </cfRule>
    <cfRule type="cellIs" dxfId="478" priority="8" operator="between">
      <formula>0.4</formula>
      <formula>0.7</formula>
    </cfRule>
    <cfRule type="cellIs" dxfId="477" priority="9" stopIfTrue="1" operator="greaterThan">
      <formula>0.7</formula>
    </cfRule>
  </conditionalFormatting>
  <conditionalFormatting sqref="U41">
    <cfRule type="cellIs" dxfId="476" priority="4" stopIfTrue="1" operator="lessThanOrEqual">
      <formula>0.4</formula>
    </cfRule>
    <cfRule type="cellIs" dxfId="475" priority="5" operator="between">
      <formula>0.4</formula>
      <formula>0.7</formula>
    </cfRule>
    <cfRule type="cellIs" dxfId="474" priority="6" stopIfTrue="1" operator="greaterThan">
      <formula>0.7</formula>
    </cfRule>
  </conditionalFormatting>
  <conditionalFormatting sqref="U43">
    <cfRule type="cellIs" dxfId="473" priority="2" operator="between">
      <formula>0.4</formula>
      <formula>0.7</formula>
    </cfRule>
    <cfRule type="cellIs" dxfId="472" priority="3" stopIfTrue="1" operator="greaterThan">
      <formula>0.7</formula>
    </cfRule>
    <cfRule type="cellIs" dxfId="471" priority="1" stopIfTrue="1" operator="lessThanOrEqual">
      <formula>0.4</formula>
    </cfRule>
  </conditionalFormatting>
  <conditionalFormatting sqref="X17">
    <cfRule type="cellIs" dxfId="470" priority="45" stopIfTrue="1" operator="greaterThan">
      <formula>0.7</formula>
    </cfRule>
    <cfRule type="cellIs" dxfId="469" priority="44" operator="between">
      <formula>0.4</formula>
      <formula>0.7</formula>
    </cfRule>
    <cfRule type="cellIs" dxfId="468" priority="43" stopIfTrue="1" operator="lessThanOrEqual">
      <formula>0.4</formula>
    </cfRule>
  </conditionalFormatting>
  <conditionalFormatting sqref="X24">
    <cfRule type="cellIs" dxfId="467" priority="35" operator="between">
      <formula>0.4</formula>
      <formula>0.7</formula>
    </cfRule>
    <cfRule type="cellIs" dxfId="466" priority="34" stopIfTrue="1" operator="lessThanOrEqual">
      <formula>0.4</formula>
    </cfRule>
    <cfRule type="cellIs" dxfId="465" priority="36" stopIfTrue="1" operator="greaterThan">
      <formula>0.7</formula>
    </cfRule>
  </conditionalFormatting>
  <conditionalFormatting sqref="X26">
    <cfRule type="cellIs" dxfId="464" priority="25" stopIfTrue="1" operator="lessThanOrEqual">
      <formula>0.4</formula>
    </cfRule>
    <cfRule type="cellIs" dxfId="463" priority="26" operator="between">
      <formula>0.4</formula>
      <formula>0.7</formula>
    </cfRule>
    <cfRule type="cellIs" dxfId="462" priority="27" stopIfTrue="1" operator="greaterThan">
      <formula>0.7</formula>
    </cfRule>
  </conditionalFormatting>
  <conditionalFormatting sqref="X28">
    <cfRule type="cellIs" dxfId="461" priority="15" stopIfTrue="1" operator="greaterThan">
      <formula>0.7</formula>
    </cfRule>
    <cfRule type="cellIs" dxfId="460" priority="14" operator="between">
      <formula>0.4</formula>
      <formula>0.7</formula>
    </cfRule>
    <cfRule type="cellIs" dxfId="459" priority="13" stopIfTrue="1" operator="lessThanOrEqual">
      <formula>0.4</formula>
    </cfRule>
  </conditionalFormatting>
  <conditionalFormatting sqref="AA17">
    <cfRule type="cellIs" dxfId="458" priority="42" stopIfTrue="1" operator="greaterThan">
      <formula>0.7</formula>
    </cfRule>
    <cfRule type="cellIs" dxfId="457" priority="41" operator="between">
      <formula>0.4</formula>
      <formula>0.7</formula>
    </cfRule>
    <cfRule type="cellIs" dxfId="456" priority="40" stopIfTrue="1" operator="lessThanOrEqual">
      <formula>0.4</formula>
    </cfRule>
  </conditionalFormatting>
  <conditionalFormatting sqref="AA24">
    <cfRule type="cellIs" dxfId="455" priority="37" stopIfTrue="1" operator="lessThanOrEqual">
      <formula>0.4</formula>
    </cfRule>
    <cfRule type="cellIs" dxfId="454" priority="38" operator="between">
      <formula>0.4</formula>
      <formula>0.7</formula>
    </cfRule>
    <cfRule type="cellIs" dxfId="453" priority="39" stopIfTrue="1" operator="greaterThan">
      <formula>0.7</formula>
    </cfRule>
  </conditionalFormatting>
  <conditionalFormatting sqref="AA26">
    <cfRule type="cellIs" dxfId="452" priority="22" stopIfTrue="1" operator="lessThanOrEqual">
      <formula>0.4</formula>
    </cfRule>
    <cfRule type="cellIs" dxfId="451" priority="24" stopIfTrue="1" operator="greaterThan">
      <formula>0.7</formula>
    </cfRule>
    <cfRule type="cellIs" dxfId="450" priority="23" operator="between">
      <formula>0.4</formula>
      <formula>0.7</formula>
    </cfRule>
  </conditionalFormatting>
  <conditionalFormatting sqref="AA28">
    <cfRule type="cellIs" dxfId="449" priority="18" stopIfTrue="1" operator="greaterThan">
      <formula>0.7</formula>
    </cfRule>
    <cfRule type="cellIs" dxfId="448" priority="17" operator="between">
      <formula>0.4</formula>
      <formula>0.7</formula>
    </cfRule>
    <cfRule type="cellIs" dxfId="447" priority="16" stopIfTrue="1" operator="lessThanOrEqual">
      <formula>0.4</formula>
    </cfRule>
  </conditionalFormatting>
  <hyperlinks>
    <hyperlink ref="A1" location="'Index and Introduction'!B6" display="Back to index" xr:uid="{01072806-71F3-4FEA-8319-E7EB9ABC43CA}"/>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EU271"/>
  <sheetViews>
    <sheetView showGridLines="0" zoomScale="75" zoomScaleNormal="75" workbookViewId="0">
      <selection activeCell="H2" sqref="H2"/>
    </sheetView>
  </sheetViews>
  <sheetFormatPr baseColWidth="10" defaultColWidth="9.1796875" defaultRowHeight="12.5" x14ac:dyDescent="0.25"/>
  <cols>
    <col min="1" max="1" width="7.7265625" style="313" customWidth="1"/>
    <col min="2" max="2" width="20.7265625" customWidth="1"/>
    <col min="3" max="3" width="13.7265625" customWidth="1"/>
    <col min="4" max="4" width="35.7265625" customWidth="1"/>
    <col min="5" max="7" width="8.453125" customWidth="1"/>
    <col min="8" max="8" width="64.7265625" customWidth="1"/>
    <col min="9" max="9" width="6.54296875" style="313" customWidth="1"/>
    <col min="10" max="10" width="20.7265625" customWidth="1"/>
    <col min="11" max="11" width="13.7265625" customWidth="1"/>
    <col min="12" max="12" width="35.7265625" customWidth="1"/>
    <col min="13" max="15" width="8.453125" customWidth="1"/>
    <col min="16" max="16" width="64.7265625" customWidth="1"/>
    <col min="17" max="17" width="9.1796875" style="313"/>
  </cols>
  <sheetData>
    <row r="1" spans="1:151" s="325" customFormat="1" ht="20.149999999999999" customHeight="1" x14ac:dyDescent="0.35">
      <c r="A1" s="565" t="s">
        <v>278</v>
      </c>
      <c r="N1" s="322"/>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7"/>
      <c r="BG1" s="327"/>
      <c r="BH1" s="327"/>
      <c r="BI1" s="327"/>
      <c r="BJ1" s="327"/>
      <c r="BK1" s="327"/>
      <c r="BL1" s="327"/>
      <c r="BM1" s="327"/>
      <c r="BN1" s="327"/>
      <c r="BO1" s="327"/>
      <c r="BP1" s="327"/>
      <c r="BQ1" s="327"/>
      <c r="BR1" s="327"/>
      <c r="BS1" s="327"/>
      <c r="BT1" s="327"/>
      <c r="BU1" s="327"/>
      <c r="BV1" s="327"/>
      <c r="BW1" s="327"/>
      <c r="BX1" s="327"/>
      <c r="BY1" s="327"/>
      <c r="BZ1" s="327"/>
      <c r="CA1" s="327"/>
      <c r="CB1" s="327"/>
      <c r="CC1" s="327"/>
      <c r="CD1" s="327"/>
      <c r="CE1" s="327"/>
      <c r="CF1" s="327"/>
      <c r="CG1" s="327"/>
      <c r="CH1" s="327"/>
      <c r="CI1" s="327"/>
      <c r="CJ1" s="327"/>
      <c r="CK1" s="327"/>
      <c r="CL1" s="327"/>
      <c r="CM1" s="327"/>
      <c r="CN1" s="327"/>
      <c r="CO1" s="327"/>
      <c r="CP1" s="327"/>
      <c r="CQ1" s="327"/>
      <c r="CR1" s="327"/>
      <c r="CS1" s="327"/>
      <c r="CT1" s="327"/>
      <c r="CU1" s="327"/>
      <c r="CV1" s="327"/>
      <c r="CW1" s="327"/>
      <c r="CX1" s="327"/>
      <c r="CY1" s="327"/>
      <c r="CZ1" s="327"/>
      <c r="DA1" s="327"/>
      <c r="DB1" s="327"/>
      <c r="DC1" s="327"/>
      <c r="DD1" s="327"/>
      <c r="DE1" s="327"/>
      <c r="DF1" s="327"/>
      <c r="DG1" s="327"/>
      <c r="DH1" s="327"/>
      <c r="DI1" s="327"/>
      <c r="DJ1" s="327"/>
      <c r="DK1" s="327"/>
      <c r="DL1" s="327"/>
      <c r="DM1" s="327"/>
      <c r="DN1" s="327"/>
      <c r="DO1" s="327"/>
      <c r="DP1" s="327"/>
      <c r="DQ1" s="327"/>
      <c r="DR1" s="327"/>
      <c r="DS1" s="327"/>
      <c r="DT1" s="327"/>
      <c r="DU1" s="327"/>
      <c r="DV1" s="327"/>
      <c r="DW1" s="327"/>
      <c r="DX1" s="327"/>
      <c r="DY1" s="327"/>
      <c r="DZ1" s="327"/>
      <c r="EA1" s="327"/>
      <c r="EB1" s="327"/>
      <c r="EC1" s="327"/>
      <c r="ED1" s="327"/>
      <c r="EE1" s="327"/>
      <c r="EF1" s="327"/>
      <c r="EG1" s="327"/>
      <c r="EH1" s="327"/>
      <c r="EI1" s="327"/>
      <c r="EJ1" s="327"/>
      <c r="EK1" s="327"/>
      <c r="EL1" s="327"/>
      <c r="EM1" s="327"/>
      <c r="EN1" s="327"/>
      <c r="EO1" s="327"/>
      <c r="EP1" s="327"/>
      <c r="EQ1" s="327"/>
      <c r="ER1" s="327"/>
      <c r="ES1" s="327"/>
      <c r="ET1" s="327"/>
    </row>
    <row r="2" spans="1:151" s="325" customFormat="1" ht="20.149999999999999" customHeight="1" x14ac:dyDescent="0.5">
      <c r="A2" s="566"/>
      <c r="B2" s="421" t="s">
        <v>261</v>
      </c>
      <c r="G2" s="411" t="s">
        <v>246</v>
      </c>
      <c r="H2" s="396"/>
      <c r="N2" s="322"/>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7"/>
      <c r="CB2" s="327"/>
      <c r="CC2" s="327"/>
      <c r="CD2" s="327"/>
      <c r="CE2" s="327"/>
      <c r="CF2" s="327"/>
      <c r="CG2" s="327"/>
      <c r="CH2" s="327"/>
      <c r="CI2" s="327"/>
      <c r="CJ2" s="327"/>
      <c r="CK2" s="327"/>
      <c r="CL2" s="327"/>
      <c r="CM2" s="327"/>
      <c r="CN2" s="327"/>
      <c r="CO2" s="327"/>
      <c r="CP2" s="327"/>
      <c r="CQ2" s="327"/>
      <c r="CR2" s="327"/>
      <c r="CS2" s="327"/>
      <c r="CT2" s="327"/>
      <c r="CU2" s="327"/>
      <c r="CV2" s="327"/>
      <c r="CW2" s="327"/>
      <c r="CX2" s="327"/>
      <c r="CY2" s="327"/>
      <c r="CZ2" s="327"/>
      <c r="DA2" s="327"/>
      <c r="DB2" s="327"/>
      <c r="DC2" s="327"/>
      <c r="DD2" s="327"/>
      <c r="DE2" s="327"/>
      <c r="DF2" s="327"/>
      <c r="DG2" s="327"/>
      <c r="DH2" s="327"/>
      <c r="DI2" s="327"/>
      <c r="DJ2" s="327"/>
      <c r="DK2" s="327"/>
      <c r="DL2" s="327"/>
      <c r="DM2" s="327"/>
      <c r="DN2" s="327"/>
      <c r="DO2" s="327"/>
      <c r="DP2" s="327"/>
      <c r="DQ2" s="327"/>
      <c r="DR2" s="327"/>
      <c r="DS2" s="327"/>
      <c r="DT2" s="327"/>
      <c r="DU2" s="327"/>
      <c r="DV2" s="327"/>
      <c r="DW2" s="327"/>
      <c r="DX2" s="327"/>
      <c r="DY2" s="327"/>
      <c r="DZ2" s="327"/>
      <c r="EA2" s="327"/>
      <c r="EB2" s="327"/>
      <c r="EC2" s="327"/>
      <c r="ED2" s="327"/>
      <c r="EE2" s="327"/>
      <c r="EF2" s="327"/>
      <c r="EG2" s="327"/>
      <c r="EH2" s="327"/>
      <c r="EI2" s="327"/>
      <c r="EJ2" s="327"/>
      <c r="EK2" s="327"/>
      <c r="EL2" s="327"/>
      <c r="EM2" s="327"/>
      <c r="EN2" s="327"/>
      <c r="EO2" s="327"/>
      <c r="EP2" s="327"/>
      <c r="EQ2" s="327"/>
      <c r="ER2" s="327"/>
      <c r="ES2" s="327"/>
      <c r="ET2" s="327"/>
    </row>
    <row r="3" spans="1:151" s="325" customFormat="1" ht="20.149999999999999" customHeight="1" x14ac:dyDescent="0.35">
      <c r="G3" s="411" t="s">
        <v>247</v>
      </c>
      <c r="H3" s="552"/>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c r="BH3" s="327"/>
      <c r="BI3" s="327"/>
      <c r="BJ3" s="327"/>
      <c r="BK3" s="327"/>
      <c r="BL3" s="327"/>
      <c r="BM3" s="327"/>
      <c r="BN3" s="327"/>
      <c r="BO3" s="327"/>
      <c r="BP3" s="327"/>
      <c r="BQ3" s="327"/>
      <c r="BR3" s="327"/>
      <c r="BS3" s="327"/>
      <c r="BT3" s="327"/>
      <c r="BU3" s="327"/>
      <c r="BV3" s="327"/>
      <c r="BW3" s="327"/>
      <c r="BX3" s="327"/>
      <c r="BY3" s="327"/>
      <c r="BZ3" s="327"/>
      <c r="CA3" s="327"/>
      <c r="CB3" s="327"/>
      <c r="CC3" s="327"/>
      <c r="CD3" s="327"/>
      <c r="CE3" s="327"/>
      <c r="CF3" s="327"/>
      <c r="CG3" s="327"/>
      <c r="CH3" s="327"/>
      <c r="CI3" s="327"/>
      <c r="CJ3" s="327"/>
      <c r="CK3" s="327"/>
      <c r="CL3" s="327"/>
      <c r="CM3" s="327"/>
      <c r="CN3" s="327"/>
      <c r="CO3" s="327"/>
      <c r="CP3" s="327"/>
      <c r="CQ3" s="327"/>
      <c r="CR3" s="327"/>
      <c r="CS3" s="327"/>
      <c r="CT3" s="327"/>
      <c r="CU3" s="327"/>
      <c r="CV3" s="327"/>
      <c r="CW3" s="327"/>
      <c r="CX3" s="327"/>
      <c r="CY3" s="327"/>
      <c r="CZ3" s="327"/>
      <c r="DA3" s="327"/>
      <c r="DB3" s="327"/>
      <c r="DC3" s="327"/>
      <c r="DD3" s="327"/>
      <c r="DE3" s="327"/>
      <c r="DF3" s="327"/>
      <c r="DG3" s="327"/>
      <c r="DH3" s="327"/>
      <c r="DI3" s="327"/>
      <c r="DJ3" s="327"/>
      <c r="DK3" s="327"/>
      <c r="DL3" s="327"/>
      <c r="DM3" s="327"/>
      <c r="DN3" s="327"/>
      <c r="DO3" s="327"/>
      <c r="DP3" s="327"/>
      <c r="DQ3" s="327"/>
      <c r="DR3" s="327"/>
      <c r="DS3" s="327"/>
      <c r="DT3" s="327"/>
      <c r="DU3" s="327"/>
      <c r="DV3" s="327"/>
      <c r="DW3" s="327"/>
      <c r="DX3" s="327"/>
      <c r="DY3" s="327"/>
      <c r="DZ3" s="327"/>
      <c r="EA3" s="327"/>
      <c r="EB3" s="327"/>
      <c r="EC3" s="327"/>
      <c r="ED3" s="327"/>
      <c r="EE3" s="327"/>
      <c r="EF3" s="327"/>
      <c r="EG3" s="327"/>
      <c r="EH3" s="327"/>
      <c r="EI3" s="327"/>
      <c r="EJ3" s="327"/>
      <c r="EK3" s="327"/>
      <c r="EL3" s="327"/>
      <c r="EM3" s="327"/>
      <c r="EN3" s="327"/>
      <c r="EO3" s="327"/>
      <c r="EP3" s="327"/>
      <c r="EQ3" s="327"/>
      <c r="ER3" s="327"/>
      <c r="ES3" s="327"/>
      <c r="ET3" s="327"/>
    </row>
    <row r="4" spans="1:151" s="325" customFormat="1" ht="20.149999999999999" customHeight="1" x14ac:dyDescent="0.35">
      <c r="G4" s="411"/>
      <c r="H4" s="411"/>
      <c r="I4" s="411"/>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7"/>
      <c r="BW4" s="327"/>
      <c r="BX4" s="327"/>
      <c r="BY4" s="327"/>
      <c r="BZ4" s="327"/>
      <c r="CA4" s="327"/>
      <c r="CB4" s="327"/>
      <c r="CC4" s="327"/>
      <c r="CD4" s="327"/>
      <c r="CE4" s="327"/>
      <c r="CF4" s="327"/>
      <c r="CG4" s="327"/>
      <c r="CH4" s="327"/>
      <c r="CI4" s="327"/>
      <c r="CJ4" s="327"/>
      <c r="CK4" s="327"/>
      <c r="CL4" s="327"/>
      <c r="CM4" s="327"/>
      <c r="CN4" s="327"/>
      <c r="CO4" s="327"/>
      <c r="CP4" s="327"/>
      <c r="CQ4" s="327"/>
      <c r="CR4" s="327"/>
      <c r="CS4" s="327"/>
      <c r="CT4" s="327"/>
      <c r="CU4" s="327"/>
      <c r="CV4" s="327"/>
      <c r="CW4" s="327"/>
      <c r="CX4" s="327"/>
      <c r="CY4" s="327"/>
      <c r="CZ4" s="327"/>
      <c r="DA4" s="327"/>
      <c r="DB4" s="327"/>
      <c r="DC4" s="327"/>
      <c r="DD4" s="327"/>
      <c r="DE4" s="327"/>
      <c r="DF4" s="327"/>
      <c r="DG4" s="327"/>
      <c r="DH4" s="327"/>
      <c r="DI4" s="327"/>
      <c r="DJ4" s="327"/>
      <c r="DK4" s="327"/>
      <c r="DL4" s="327"/>
      <c r="DM4" s="327"/>
      <c r="DN4" s="327"/>
      <c r="DO4" s="327"/>
      <c r="DP4" s="327"/>
      <c r="DQ4" s="327"/>
      <c r="DR4" s="327"/>
      <c r="DS4" s="327"/>
      <c r="DT4" s="327"/>
      <c r="DU4" s="327"/>
      <c r="DV4" s="327"/>
      <c r="DW4" s="327"/>
      <c r="DX4" s="327"/>
      <c r="DY4" s="327"/>
      <c r="DZ4" s="327"/>
      <c r="EA4" s="327"/>
      <c r="EB4" s="327"/>
      <c r="EC4" s="327"/>
      <c r="ED4" s="327"/>
      <c r="EE4" s="327"/>
      <c r="EF4" s="327"/>
      <c r="EG4" s="327"/>
      <c r="EH4" s="327"/>
      <c r="EI4" s="327"/>
      <c r="EJ4" s="327"/>
      <c r="EK4" s="327"/>
      <c r="EL4" s="327"/>
      <c r="EM4" s="327"/>
      <c r="EN4" s="327"/>
      <c r="EO4" s="327"/>
      <c r="EP4" s="327"/>
      <c r="EQ4" s="327"/>
      <c r="ER4" s="327"/>
      <c r="ES4" s="327"/>
      <c r="ET4" s="327"/>
    </row>
    <row r="5" spans="1:151" s="347" customFormat="1" ht="45" customHeight="1" x14ac:dyDescent="0.25">
      <c r="A5" s="345"/>
      <c r="B5" s="412" t="s">
        <v>282</v>
      </c>
      <c r="C5" s="345"/>
      <c r="D5" s="345"/>
      <c r="E5" s="345"/>
      <c r="F5" s="345"/>
      <c r="G5" s="345"/>
      <c r="H5" s="345"/>
      <c r="I5" s="345"/>
      <c r="J5" s="345"/>
      <c r="K5" s="345"/>
      <c r="L5" s="345"/>
      <c r="M5" s="345"/>
      <c r="N5" s="345"/>
      <c r="O5" s="345"/>
      <c r="P5" s="345"/>
      <c r="Q5" s="345"/>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346"/>
      <c r="BI5" s="346"/>
      <c r="BJ5" s="346"/>
      <c r="BK5" s="346"/>
      <c r="BL5" s="346"/>
      <c r="BM5" s="346"/>
      <c r="BN5" s="346"/>
      <c r="BO5" s="346"/>
      <c r="BP5" s="346"/>
      <c r="BQ5" s="346"/>
      <c r="BR5" s="346"/>
      <c r="BS5" s="346"/>
      <c r="BT5" s="346"/>
      <c r="BU5" s="346"/>
      <c r="BV5" s="346"/>
      <c r="BW5" s="346"/>
      <c r="BX5" s="346"/>
      <c r="BY5" s="346"/>
      <c r="BZ5" s="346"/>
      <c r="CA5" s="346"/>
      <c r="CB5" s="346"/>
      <c r="CC5" s="346"/>
      <c r="CD5" s="346"/>
      <c r="CE5" s="346"/>
      <c r="CF5" s="346"/>
      <c r="CG5" s="346"/>
      <c r="CH5" s="346"/>
      <c r="CI5" s="346"/>
      <c r="CJ5" s="346"/>
      <c r="CK5" s="346"/>
      <c r="CL5" s="346"/>
      <c r="CM5" s="346"/>
      <c r="CN5" s="346"/>
      <c r="CO5" s="346"/>
      <c r="CP5" s="346"/>
      <c r="CQ5" s="346"/>
      <c r="CR5" s="346"/>
      <c r="CS5" s="346"/>
      <c r="CT5" s="346"/>
      <c r="CU5" s="346"/>
      <c r="CV5" s="346"/>
      <c r="CW5" s="346"/>
      <c r="CX5" s="346"/>
      <c r="CY5" s="346"/>
      <c r="CZ5" s="346"/>
      <c r="DA5" s="346"/>
      <c r="DB5" s="346"/>
      <c r="DC5" s="346"/>
      <c r="DD5" s="346"/>
      <c r="DE5" s="346"/>
      <c r="DF5" s="346"/>
      <c r="DG5" s="346"/>
      <c r="DH5" s="346"/>
      <c r="DI5" s="346"/>
      <c r="DJ5" s="346"/>
      <c r="DK5" s="346"/>
      <c r="DL5" s="346"/>
      <c r="DM5" s="346"/>
      <c r="DN5" s="346"/>
      <c r="DO5" s="346"/>
      <c r="DP5" s="346"/>
      <c r="DQ5" s="346"/>
      <c r="DR5" s="346"/>
      <c r="DS5" s="346"/>
      <c r="DT5" s="346"/>
      <c r="DU5" s="346"/>
      <c r="DV5" s="346"/>
      <c r="DW5" s="346"/>
      <c r="DX5" s="346"/>
      <c r="DY5" s="346"/>
      <c r="DZ5" s="346"/>
      <c r="EA5" s="346"/>
      <c r="EB5" s="346"/>
      <c r="EC5" s="346"/>
      <c r="ED5" s="346"/>
      <c r="EE5" s="346"/>
      <c r="EF5" s="346"/>
      <c r="EG5" s="346"/>
      <c r="EH5" s="346"/>
      <c r="EI5" s="346"/>
      <c r="EJ5" s="346"/>
      <c r="EK5" s="346"/>
      <c r="EL5" s="346"/>
      <c r="EM5" s="346"/>
      <c r="EN5" s="346"/>
      <c r="EO5" s="346"/>
      <c r="EP5" s="346"/>
      <c r="EQ5" s="346"/>
      <c r="ER5" s="346"/>
      <c r="ES5" s="346"/>
      <c r="ET5" s="346"/>
      <c r="EU5" s="346"/>
    </row>
    <row r="6" spans="1:151" s="314" customFormat="1" ht="13" thickBot="1" x14ac:dyDescent="0.3">
      <c r="A6" s="319"/>
      <c r="B6" s="319"/>
      <c r="C6" s="319"/>
      <c r="D6" s="319"/>
      <c r="E6" s="319"/>
      <c r="F6" s="319"/>
      <c r="G6" s="319"/>
      <c r="H6" s="319"/>
      <c r="I6" s="319"/>
      <c r="J6" s="319"/>
      <c r="K6" s="319"/>
      <c r="L6" s="319"/>
      <c r="M6" s="319"/>
      <c r="N6" s="319"/>
      <c r="O6" s="319"/>
      <c r="P6" s="319"/>
      <c r="Q6" s="319"/>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318"/>
      <c r="AR6" s="318"/>
      <c r="AS6" s="318"/>
      <c r="AT6" s="318"/>
      <c r="AU6" s="318"/>
      <c r="AV6" s="318"/>
      <c r="AW6" s="318"/>
      <c r="AX6" s="318"/>
      <c r="AY6" s="318"/>
      <c r="AZ6" s="318"/>
      <c r="BA6" s="318"/>
      <c r="BB6" s="318"/>
      <c r="BC6" s="318"/>
      <c r="BD6" s="318"/>
      <c r="BE6" s="318"/>
      <c r="BF6" s="318"/>
      <c r="BG6" s="318"/>
      <c r="BH6" s="318"/>
      <c r="BI6" s="318"/>
      <c r="BJ6" s="318"/>
      <c r="BK6" s="318"/>
      <c r="BL6" s="318"/>
      <c r="BM6" s="318"/>
      <c r="BN6" s="318"/>
      <c r="BO6" s="318"/>
      <c r="BP6" s="318"/>
      <c r="BQ6" s="318"/>
      <c r="BR6" s="318"/>
      <c r="BS6" s="318"/>
      <c r="BT6" s="318"/>
      <c r="BU6" s="318"/>
      <c r="BV6" s="318"/>
      <c r="BW6" s="318"/>
      <c r="BX6" s="318"/>
      <c r="BY6" s="318"/>
      <c r="BZ6" s="318"/>
      <c r="CA6" s="318"/>
      <c r="CB6" s="318"/>
      <c r="CC6" s="318"/>
      <c r="CD6" s="318"/>
      <c r="CE6" s="318"/>
      <c r="CF6" s="318"/>
      <c r="CG6" s="318"/>
      <c r="CH6" s="318"/>
      <c r="CI6" s="318"/>
      <c r="CJ6" s="318"/>
      <c r="CK6" s="318"/>
      <c r="CL6" s="318"/>
      <c r="CM6" s="318"/>
      <c r="CN6" s="318"/>
      <c r="CO6" s="318"/>
      <c r="CP6" s="318"/>
      <c r="CQ6" s="318"/>
      <c r="CR6" s="318"/>
      <c r="CS6" s="318"/>
      <c r="CT6" s="318"/>
      <c r="CU6" s="318"/>
      <c r="CV6" s="318"/>
      <c r="CW6" s="318"/>
      <c r="CX6" s="318"/>
      <c r="CY6" s="318"/>
      <c r="CZ6" s="318"/>
      <c r="DA6" s="318"/>
      <c r="DB6" s="318"/>
      <c r="DC6" s="318"/>
      <c r="DD6" s="318"/>
      <c r="DE6" s="318"/>
      <c r="DF6" s="318"/>
      <c r="DG6" s="318"/>
      <c r="DH6" s="318"/>
      <c r="DI6" s="318"/>
      <c r="DJ6" s="318"/>
      <c r="DK6" s="318"/>
      <c r="DL6" s="318"/>
      <c r="DM6" s="318"/>
      <c r="DN6" s="318"/>
      <c r="DO6" s="318"/>
      <c r="DP6" s="318"/>
      <c r="DQ6" s="318"/>
      <c r="DR6" s="318"/>
      <c r="DS6" s="318"/>
      <c r="DT6" s="318"/>
      <c r="DU6" s="318"/>
      <c r="DV6" s="318"/>
      <c r="DW6" s="318"/>
      <c r="DX6" s="318"/>
      <c r="DY6" s="318"/>
      <c r="DZ6" s="318"/>
      <c r="EA6" s="318"/>
      <c r="EB6" s="318"/>
      <c r="EC6" s="318"/>
      <c r="ED6" s="318"/>
      <c r="EE6" s="318"/>
      <c r="EF6" s="318"/>
      <c r="EG6" s="318"/>
      <c r="EH6" s="318"/>
      <c r="EI6" s="318"/>
      <c r="EJ6" s="318"/>
      <c r="EK6" s="318"/>
      <c r="EL6" s="318"/>
      <c r="EM6" s="318"/>
      <c r="EN6" s="318"/>
      <c r="EO6" s="318"/>
      <c r="EP6" s="318"/>
      <c r="EQ6" s="318"/>
      <c r="ER6" s="318"/>
      <c r="ES6" s="318"/>
      <c r="ET6" s="318"/>
      <c r="EU6" s="318"/>
    </row>
    <row r="7" spans="1:151" ht="21" hidden="1" x14ac:dyDescent="0.5">
      <c r="B7" s="40" t="s">
        <v>10</v>
      </c>
      <c r="J7" s="40" t="s">
        <v>16</v>
      </c>
    </row>
    <row r="8" spans="1:151" ht="16" hidden="1" thickBot="1" x14ac:dyDescent="0.4">
      <c r="B8" s="1"/>
    </row>
    <row r="9" spans="1:151" ht="90" hidden="1" customHeight="1" thickBot="1" x14ac:dyDescent="0.3">
      <c r="C9" s="690" t="s">
        <v>11</v>
      </c>
      <c r="D9" s="691"/>
      <c r="E9" s="82" t="str">
        <f>E42</f>
        <v>WC, house connection</v>
      </c>
      <c r="F9" s="51" t="str">
        <f>F42</f>
        <v xml:space="preserve">Sewerage
</v>
      </c>
      <c r="G9" s="52" t="str">
        <f>G42</f>
        <v>Sewage treat-
ment &amp; reuse</v>
      </c>
      <c r="K9" s="705" t="s">
        <v>12</v>
      </c>
      <c r="L9" s="706"/>
      <c r="M9" s="53" t="str">
        <f>M42</f>
        <v>Toilet, pit,
septic tank</v>
      </c>
      <c r="N9" s="53" t="str">
        <f>N42</f>
        <v>Emptying &amp; transport</v>
      </c>
      <c r="O9" s="54" t="str">
        <f>O42</f>
        <v>Sludge treat-
ment &amp; reuse</v>
      </c>
    </row>
    <row r="10" spans="1:151" ht="23.25" hidden="1" customHeight="1" thickBot="1" x14ac:dyDescent="0.3">
      <c r="C10" s="694" t="s">
        <v>86</v>
      </c>
      <c r="D10" s="695"/>
      <c r="E10" s="695"/>
      <c r="F10" s="695"/>
      <c r="G10" s="696"/>
      <c r="K10" s="694" t="s">
        <v>86</v>
      </c>
      <c r="L10" s="695"/>
      <c r="M10" s="695"/>
      <c r="N10" s="695"/>
      <c r="O10" s="696"/>
    </row>
    <row r="11" spans="1:151" hidden="1" x14ac:dyDescent="0.25">
      <c r="C11" s="2" t="s">
        <v>0</v>
      </c>
      <c r="D11" s="3" t="s">
        <v>1</v>
      </c>
      <c r="E11" s="19">
        <v>3</v>
      </c>
      <c r="F11" s="19">
        <v>3</v>
      </c>
      <c r="G11" s="19">
        <v>3</v>
      </c>
      <c r="K11" s="55" t="s">
        <v>0</v>
      </c>
      <c r="L11" s="56" t="s">
        <v>1</v>
      </c>
      <c r="M11" s="19">
        <v>3</v>
      </c>
      <c r="N11" s="19">
        <v>3</v>
      </c>
      <c r="O11" s="19">
        <v>3</v>
      </c>
    </row>
    <row r="12" spans="1:151" hidden="1" x14ac:dyDescent="0.25">
      <c r="C12" s="4"/>
      <c r="D12" s="5" t="s">
        <v>2</v>
      </c>
      <c r="E12" s="6">
        <v>2</v>
      </c>
      <c r="F12" s="6">
        <v>2</v>
      </c>
      <c r="G12" s="6">
        <v>2</v>
      </c>
      <c r="K12" s="57"/>
      <c r="L12" s="58" t="s">
        <v>2</v>
      </c>
      <c r="M12" s="6">
        <v>2</v>
      </c>
      <c r="N12" s="6">
        <v>2</v>
      </c>
      <c r="O12" s="6">
        <v>2</v>
      </c>
    </row>
    <row r="13" spans="1:151" ht="13" hidden="1" thickBot="1" x14ac:dyDescent="0.3">
      <c r="C13" s="7"/>
      <c r="D13" s="8" t="s">
        <v>64</v>
      </c>
      <c r="E13" s="20">
        <v>1</v>
      </c>
      <c r="F13" s="20">
        <v>1</v>
      </c>
      <c r="G13" s="20">
        <v>0</v>
      </c>
      <c r="K13" s="59"/>
      <c r="L13" s="60" t="s">
        <v>64</v>
      </c>
      <c r="M13" s="20">
        <v>1</v>
      </c>
      <c r="N13" s="20">
        <v>1</v>
      </c>
      <c r="O13" s="20">
        <v>0</v>
      </c>
    </row>
    <row r="14" spans="1:151" hidden="1" x14ac:dyDescent="0.25">
      <c r="C14" s="2" t="s">
        <v>23</v>
      </c>
      <c r="D14" s="3" t="s">
        <v>81</v>
      </c>
      <c r="E14" s="19">
        <v>3</v>
      </c>
      <c r="F14" s="19">
        <v>3</v>
      </c>
      <c r="G14" s="19">
        <v>3</v>
      </c>
      <c r="K14" s="55" t="s">
        <v>23</v>
      </c>
      <c r="L14" s="56" t="s">
        <v>81</v>
      </c>
      <c r="M14" s="19">
        <v>3</v>
      </c>
      <c r="N14" s="19">
        <v>3</v>
      </c>
      <c r="O14" s="19">
        <v>3</v>
      </c>
    </row>
    <row r="15" spans="1:151" hidden="1" x14ac:dyDescent="0.25">
      <c r="C15" s="4"/>
      <c r="D15" s="5" t="s">
        <v>82</v>
      </c>
      <c r="E15" s="6">
        <v>3</v>
      </c>
      <c r="F15" s="6">
        <v>3</v>
      </c>
      <c r="G15" s="6">
        <v>3</v>
      </c>
      <c r="K15" s="57"/>
      <c r="L15" s="58" t="s">
        <v>82</v>
      </c>
      <c r="M15" s="6">
        <v>3</v>
      </c>
      <c r="N15" s="6">
        <v>3</v>
      </c>
      <c r="O15" s="6">
        <v>3</v>
      </c>
    </row>
    <row r="16" spans="1:151" ht="13" hidden="1" thickBot="1" x14ac:dyDescent="0.3">
      <c r="C16" s="7"/>
      <c r="D16" s="8" t="s">
        <v>64</v>
      </c>
      <c r="E16" s="20">
        <v>2</v>
      </c>
      <c r="F16" s="20">
        <v>2</v>
      </c>
      <c r="G16" s="20">
        <v>0</v>
      </c>
      <c r="K16" s="59"/>
      <c r="L16" s="60" t="s">
        <v>64</v>
      </c>
      <c r="M16" s="20">
        <v>2</v>
      </c>
      <c r="N16" s="20">
        <v>2</v>
      </c>
      <c r="O16" s="20">
        <v>0</v>
      </c>
    </row>
    <row r="17" spans="2:15" hidden="1" x14ac:dyDescent="0.25">
      <c r="C17" s="2" t="s">
        <v>24</v>
      </c>
      <c r="D17" s="3" t="s">
        <v>25</v>
      </c>
      <c r="E17" s="19">
        <v>3</v>
      </c>
      <c r="F17" s="19">
        <v>3</v>
      </c>
      <c r="G17" s="19">
        <v>3</v>
      </c>
      <c r="K17" s="55" t="s">
        <v>24</v>
      </c>
      <c r="L17" s="56" t="s">
        <v>25</v>
      </c>
      <c r="M17" s="19">
        <v>3</v>
      </c>
      <c r="N17" s="19">
        <v>3</v>
      </c>
      <c r="O17" s="19">
        <v>3</v>
      </c>
    </row>
    <row r="18" spans="2:15" hidden="1" x14ac:dyDescent="0.25">
      <c r="C18" s="4"/>
      <c r="D18" s="5" t="s">
        <v>83</v>
      </c>
      <c r="E18" s="6">
        <v>4</v>
      </c>
      <c r="F18" s="6">
        <v>4</v>
      </c>
      <c r="G18" s="6">
        <v>4</v>
      </c>
      <c r="K18" s="57"/>
      <c r="L18" s="58" t="s">
        <v>83</v>
      </c>
      <c r="M18" s="6">
        <v>4</v>
      </c>
      <c r="N18" s="6">
        <v>4</v>
      </c>
      <c r="O18" s="6">
        <v>4</v>
      </c>
    </row>
    <row r="19" spans="2:15" ht="13" hidden="1" thickBot="1" x14ac:dyDescent="0.3">
      <c r="C19" s="7"/>
      <c r="D19" s="8" t="s">
        <v>64</v>
      </c>
      <c r="E19" s="20">
        <v>3</v>
      </c>
      <c r="F19" s="20">
        <v>3</v>
      </c>
      <c r="G19" s="20">
        <v>0</v>
      </c>
      <c r="K19" s="59"/>
      <c r="L19" s="60" t="s">
        <v>64</v>
      </c>
      <c r="M19" s="20">
        <v>3</v>
      </c>
      <c r="N19" s="20">
        <v>3</v>
      </c>
      <c r="O19" s="20">
        <v>0</v>
      </c>
    </row>
    <row r="20" spans="2:15" ht="31.5" hidden="1" thickBot="1" x14ac:dyDescent="0.3">
      <c r="C20" s="9" t="s">
        <v>116</v>
      </c>
      <c r="D20" s="10"/>
      <c r="E20" s="12">
        <f>SUM(E11:E19)</f>
        <v>24</v>
      </c>
      <c r="F20" s="12">
        <f t="shared" ref="F20" si="0">SUM(F11:F19)</f>
        <v>24</v>
      </c>
      <c r="G20" s="12">
        <f>SUM(G11:G19)</f>
        <v>18</v>
      </c>
      <c r="K20" s="61" t="s">
        <v>116</v>
      </c>
      <c r="L20" s="62"/>
      <c r="M20" s="12">
        <f>SUM(M11:M19)</f>
        <v>24</v>
      </c>
      <c r="N20" s="12">
        <f t="shared" ref="N20:O20" si="1">SUM(N11:N19)</f>
        <v>24</v>
      </c>
      <c r="O20" s="12">
        <f t="shared" si="1"/>
        <v>18</v>
      </c>
    </row>
    <row r="21" spans="2:15" ht="16" hidden="1" thickBot="1" x14ac:dyDescent="0.4">
      <c r="B21" s="1"/>
    </row>
    <row r="22" spans="2:15" ht="90" hidden="1" customHeight="1" thickBot="1" x14ac:dyDescent="0.3">
      <c r="C22" s="692" t="s">
        <v>11</v>
      </c>
      <c r="D22" s="693"/>
      <c r="E22" s="82" t="str">
        <f>E9</f>
        <v>WC, house connection</v>
      </c>
      <c r="F22" s="51" t="str">
        <f t="shared" ref="F22:G22" si="2">F9</f>
        <v xml:space="preserve">Sewerage
</v>
      </c>
      <c r="G22" s="52" t="str">
        <f t="shared" si="2"/>
        <v>Sewage treat-
ment &amp; reuse</v>
      </c>
      <c r="K22" s="705" t="s">
        <v>12</v>
      </c>
      <c r="L22" s="706"/>
      <c r="M22" s="53" t="str">
        <f>M9</f>
        <v>Toilet, pit,
septic tank</v>
      </c>
      <c r="N22" s="53" t="str">
        <f>N9</f>
        <v>Emptying &amp; transport</v>
      </c>
      <c r="O22" s="54" t="str">
        <f>O9</f>
        <v>Sludge treat-
ment &amp; reuse</v>
      </c>
    </row>
    <row r="23" spans="2:15" ht="23.25" hidden="1" customHeight="1" thickBot="1" x14ac:dyDescent="0.3">
      <c r="C23" s="64" t="s">
        <v>8</v>
      </c>
      <c r="D23" s="65"/>
      <c r="E23" s="65"/>
      <c r="F23" s="65"/>
      <c r="G23" s="66"/>
      <c r="K23" s="64" t="s">
        <v>8</v>
      </c>
      <c r="L23" s="65"/>
      <c r="M23" s="65"/>
      <c r="N23" s="65"/>
      <c r="O23" s="66"/>
    </row>
    <row r="24" spans="2:15" hidden="1" x14ac:dyDescent="0.25">
      <c r="C24" s="2" t="s">
        <v>0</v>
      </c>
      <c r="D24" s="3" t="s">
        <v>1</v>
      </c>
      <c r="E24" s="19">
        <f>SUM(E43:E51)</f>
        <v>0</v>
      </c>
      <c r="F24" s="19">
        <f t="shared" ref="F24:G24" si="3">SUM(F43:F51)</f>
        <v>0</v>
      </c>
      <c r="G24" s="19">
        <f t="shared" si="3"/>
        <v>0</v>
      </c>
      <c r="K24" s="55" t="s">
        <v>0</v>
      </c>
      <c r="L24" s="56" t="s">
        <v>1</v>
      </c>
      <c r="M24" s="19">
        <f>SUM(M43:M51)</f>
        <v>0</v>
      </c>
      <c r="N24" s="19">
        <f t="shared" ref="N24:O24" si="4">SUM(N43:N51)</f>
        <v>0</v>
      </c>
      <c r="O24" s="19">
        <f t="shared" si="4"/>
        <v>0</v>
      </c>
    </row>
    <row r="25" spans="2:15" hidden="1" x14ac:dyDescent="0.25">
      <c r="C25" s="4"/>
      <c r="D25" s="5" t="s">
        <v>2</v>
      </c>
      <c r="E25" s="6">
        <f>SUM(E52:E57)</f>
        <v>0</v>
      </c>
      <c r="F25" s="6">
        <f>SUM(F52:F57)</f>
        <v>0</v>
      </c>
      <c r="G25" s="6">
        <f>SUM(G52:G57)</f>
        <v>0</v>
      </c>
      <c r="H25" s="15"/>
      <c r="I25" s="316"/>
      <c r="K25" s="57"/>
      <c r="L25" s="58" t="s">
        <v>2</v>
      </c>
      <c r="M25" s="6">
        <f>SUM(M52:M57)</f>
        <v>0</v>
      </c>
      <c r="N25" s="6">
        <f>SUM(N52:N57)</f>
        <v>0</v>
      </c>
      <c r="O25" s="6">
        <f>SUM(O52:O57)</f>
        <v>0</v>
      </c>
    </row>
    <row r="26" spans="2:15" ht="13" hidden="1" thickBot="1" x14ac:dyDescent="0.3">
      <c r="C26" s="7"/>
      <c r="D26" s="8" t="s">
        <v>64</v>
      </c>
      <c r="E26" s="20">
        <f>E58</f>
        <v>0</v>
      </c>
      <c r="F26" s="20">
        <f t="shared" ref="F26:G26" si="5">F58</f>
        <v>0</v>
      </c>
      <c r="G26" s="20" t="str">
        <f t="shared" si="5"/>
        <v>N/A</v>
      </c>
      <c r="H26" s="15"/>
      <c r="I26" s="316"/>
      <c r="K26" s="59"/>
      <c r="L26" s="60" t="s">
        <v>64</v>
      </c>
      <c r="M26" s="20">
        <f>M58</f>
        <v>0</v>
      </c>
      <c r="N26" s="20">
        <f t="shared" ref="N26:O26" si="6">N58</f>
        <v>0</v>
      </c>
      <c r="O26" s="20" t="str">
        <f t="shared" si="6"/>
        <v>N/A</v>
      </c>
    </row>
    <row r="27" spans="2:15" hidden="1" x14ac:dyDescent="0.25">
      <c r="C27" s="2" t="s">
        <v>23</v>
      </c>
      <c r="D27" s="3" t="s">
        <v>81</v>
      </c>
      <c r="E27" s="19">
        <f>SUM(E61:E69)</f>
        <v>0</v>
      </c>
      <c r="F27" s="19">
        <f t="shared" ref="F27:G27" si="7">SUM(F61:F69)</f>
        <v>0</v>
      </c>
      <c r="G27" s="19">
        <f t="shared" si="7"/>
        <v>0</v>
      </c>
      <c r="H27" s="15"/>
      <c r="I27" s="316"/>
      <c r="K27" s="55" t="s">
        <v>23</v>
      </c>
      <c r="L27" s="56" t="s">
        <v>81</v>
      </c>
      <c r="M27" s="19">
        <f>SUM(M61:M69)</f>
        <v>0</v>
      </c>
      <c r="N27" s="19">
        <f t="shared" ref="N27:O27" si="8">SUM(N61:N69)</f>
        <v>0</v>
      </c>
      <c r="O27" s="19">
        <f t="shared" si="8"/>
        <v>0</v>
      </c>
    </row>
    <row r="28" spans="2:15" hidden="1" x14ac:dyDescent="0.25">
      <c r="C28" s="4"/>
      <c r="D28" s="5" t="s">
        <v>82</v>
      </c>
      <c r="E28" s="6">
        <f>SUM(E70:E78)</f>
        <v>0</v>
      </c>
      <c r="F28" s="6">
        <f t="shared" ref="F28:G28" si="9">SUM(F70:F78)</f>
        <v>0</v>
      </c>
      <c r="G28" s="6">
        <f t="shared" si="9"/>
        <v>0</v>
      </c>
      <c r="H28" s="15"/>
      <c r="I28" s="316"/>
      <c r="K28" s="57"/>
      <c r="L28" s="58" t="s">
        <v>82</v>
      </c>
      <c r="M28" s="6">
        <f>SUM(M70:M78)</f>
        <v>0</v>
      </c>
      <c r="N28" s="6">
        <f t="shared" ref="N28:O28" si="10">SUM(N70:N78)</f>
        <v>0</v>
      </c>
      <c r="O28" s="6">
        <f t="shared" si="10"/>
        <v>0</v>
      </c>
    </row>
    <row r="29" spans="2:15" ht="13" hidden="1" thickBot="1" x14ac:dyDescent="0.3">
      <c r="C29" s="7"/>
      <c r="D29" s="8" t="s">
        <v>64</v>
      </c>
      <c r="E29" s="20">
        <f>SUM(E79:E84)</f>
        <v>0</v>
      </c>
      <c r="F29" s="20">
        <f t="shared" ref="F29:G29" si="11">SUM(F79:F84)</f>
        <v>0</v>
      </c>
      <c r="G29" s="20">
        <f t="shared" si="11"/>
        <v>0</v>
      </c>
      <c r="H29" s="15"/>
      <c r="I29" s="316"/>
      <c r="K29" s="59"/>
      <c r="L29" s="60" t="s">
        <v>64</v>
      </c>
      <c r="M29" s="20">
        <f>SUM(M79:M84)</f>
        <v>0</v>
      </c>
      <c r="N29" s="20">
        <f t="shared" ref="N29:O29" si="12">SUM(N79:N84)</f>
        <v>0</v>
      </c>
      <c r="O29" s="20">
        <f t="shared" si="12"/>
        <v>0</v>
      </c>
    </row>
    <row r="30" spans="2:15" hidden="1" x14ac:dyDescent="0.25">
      <c r="C30" s="2" t="s">
        <v>24</v>
      </c>
      <c r="D30" s="3" t="s">
        <v>25</v>
      </c>
      <c r="E30" s="19">
        <f>SUM(E85:E93)</f>
        <v>0</v>
      </c>
      <c r="F30" s="19">
        <f t="shared" ref="F30:G30" si="13">SUM(F85:F93)</f>
        <v>0</v>
      </c>
      <c r="G30" s="19">
        <f t="shared" si="13"/>
        <v>0</v>
      </c>
      <c r="H30" s="15"/>
      <c r="I30" s="316"/>
      <c r="K30" s="55" t="s">
        <v>24</v>
      </c>
      <c r="L30" s="56" t="s">
        <v>25</v>
      </c>
      <c r="M30" s="19">
        <f>SUM(M85:M93)</f>
        <v>0</v>
      </c>
      <c r="N30" s="19">
        <f t="shared" ref="N30:O30" si="14">SUM(N85:N93)</f>
        <v>0</v>
      </c>
      <c r="O30" s="19">
        <f t="shared" si="14"/>
        <v>0</v>
      </c>
    </row>
    <row r="31" spans="2:15" hidden="1" x14ac:dyDescent="0.25">
      <c r="C31" s="4"/>
      <c r="D31" s="5" t="s">
        <v>83</v>
      </c>
      <c r="E31" s="6">
        <f>SUM(E94:E105)</f>
        <v>0</v>
      </c>
      <c r="F31" s="6">
        <f t="shared" ref="F31:G31" si="15">SUM(F94:F105)</f>
        <v>0</v>
      </c>
      <c r="G31" s="6">
        <f t="shared" si="15"/>
        <v>0</v>
      </c>
      <c r="H31" s="15"/>
      <c r="I31" s="316"/>
      <c r="K31" s="57"/>
      <c r="L31" s="58" t="s">
        <v>83</v>
      </c>
      <c r="M31" s="6">
        <f>SUM(M94:M105)</f>
        <v>0</v>
      </c>
      <c r="N31" s="6">
        <f t="shared" ref="N31:O31" si="16">SUM(N94:N105)</f>
        <v>0</v>
      </c>
      <c r="O31" s="6">
        <f t="shared" si="16"/>
        <v>0</v>
      </c>
    </row>
    <row r="32" spans="2:15" ht="13" hidden="1" thickBot="1" x14ac:dyDescent="0.3">
      <c r="C32" s="7"/>
      <c r="D32" s="8" t="s">
        <v>64</v>
      </c>
      <c r="E32" s="20">
        <f>SUM(E106:E114)</f>
        <v>0</v>
      </c>
      <c r="F32" s="20">
        <f t="shared" ref="F32:G32" si="17">SUM(F106:F114)</f>
        <v>0</v>
      </c>
      <c r="G32" s="20">
        <f t="shared" si="17"/>
        <v>0</v>
      </c>
      <c r="H32" s="15"/>
      <c r="I32" s="316"/>
      <c r="K32" s="59"/>
      <c r="L32" s="60" t="s">
        <v>64</v>
      </c>
      <c r="M32" s="20">
        <f>SUM(M106:M114)</f>
        <v>0</v>
      </c>
      <c r="N32" s="20">
        <f t="shared" ref="N32:O32" si="18">SUM(N106:N114)</f>
        <v>0</v>
      </c>
      <c r="O32" s="20">
        <f t="shared" si="18"/>
        <v>0</v>
      </c>
    </row>
    <row r="33" spans="1:17" ht="16" hidden="1" thickBot="1" x14ac:dyDescent="0.3">
      <c r="C33" s="9" t="s">
        <v>5</v>
      </c>
      <c r="D33" s="10"/>
      <c r="E33" s="12">
        <f>SUM(E24:E32)</f>
        <v>0</v>
      </c>
      <c r="F33" s="12">
        <f t="shared" ref="F33:G33" si="19">SUM(F24:F32)</f>
        <v>0</v>
      </c>
      <c r="G33" s="12">
        <f t="shared" si="19"/>
        <v>0</v>
      </c>
      <c r="H33" s="21"/>
      <c r="I33" s="317"/>
      <c r="K33" s="61" t="s">
        <v>5</v>
      </c>
      <c r="L33" s="62"/>
      <c r="M33" s="29">
        <f>SUM(M24:M32)</f>
        <v>0</v>
      </c>
      <c r="N33" s="29">
        <f t="shared" ref="N33:O33" si="20">SUM(N24:N32)</f>
        <v>0</v>
      </c>
      <c r="O33" s="12">
        <f t="shared" si="20"/>
        <v>0</v>
      </c>
    </row>
    <row r="34" spans="1:17" hidden="1" x14ac:dyDescent="0.25"/>
    <row r="35" spans="1:17" hidden="1" x14ac:dyDescent="0.25"/>
    <row r="36" spans="1:17" ht="16" hidden="1" thickBot="1" x14ac:dyDescent="0.4">
      <c r="C36" s="1" t="s">
        <v>8</v>
      </c>
      <c r="D36" s="13" t="s">
        <v>6</v>
      </c>
      <c r="E36" s="13" t="s">
        <v>7</v>
      </c>
      <c r="K36" s="1" t="s">
        <v>8</v>
      </c>
      <c r="L36" s="13" t="s">
        <v>6</v>
      </c>
      <c r="M36" s="13" t="s">
        <v>7</v>
      </c>
    </row>
    <row r="37" spans="1:17" ht="15.5" hidden="1" x14ac:dyDescent="0.35">
      <c r="C37" s="84" t="s">
        <v>0</v>
      </c>
      <c r="D37" s="22">
        <f>MROUND(SUM(E24:G26)/SUM(E11:G13),0.1)</f>
        <v>0</v>
      </c>
      <c r="E37" s="23">
        <f>MROUND(D37,0.5)</f>
        <v>0</v>
      </c>
      <c r="K37" s="84" t="s">
        <v>0</v>
      </c>
      <c r="L37" s="16">
        <f>MROUND(SUM(M24:O26)/SUM(M11:O13),0.1)</f>
        <v>0</v>
      </c>
      <c r="M37" s="85">
        <f>MROUND(L37,0.5)</f>
        <v>0</v>
      </c>
    </row>
    <row r="38" spans="1:17" ht="15.5" hidden="1" x14ac:dyDescent="0.35">
      <c r="C38" s="86" t="s">
        <v>23</v>
      </c>
      <c r="D38" s="24">
        <f>MROUND(SUM(E27:G29)/SUM(E14:G16),0.1)</f>
        <v>0</v>
      </c>
      <c r="E38" s="25">
        <f t="shared" ref="E38:E39" si="21">MROUND(D38,0.5)</f>
        <v>0</v>
      </c>
      <c r="K38" s="86" t="s">
        <v>3</v>
      </c>
      <c r="L38" s="17">
        <f>MROUND(SUM(M27:O29)/SUM(M14:O16),0.1)</f>
        <v>0</v>
      </c>
      <c r="M38" s="87">
        <f t="shared" ref="M38:M39" si="22">MROUND(L38,0.5)</f>
        <v>0</v>
      </c>
    </row>
    <row r="39" spans="1:17" ht="16" hidden="1" thickBot="1" x14ac:dyDescent="0.4">
      <c r="C39" s="88" t="s">
        <v>24</v>
      </c>
      <c r="D39" s="26">
        <f>MROUND(SUM(E30:G32)/SUM(E17:G19),0.1)</f>
        <v>0</v>
      </c>
      <c r="E39" s="27">
        <f t="shared" si="21"/>
        <v>0</v>
      </c>
      <c r="K39" s="88" t="s">
        <v>4</v>
      </c>
      <c r="L39" s="18">
        <f>MROUND(SUM(M30:O32)/SUM(M17:O19),0.1)</f>
        <v>0</v>
      </c>
      <c r="M39" s="89">
        <f t="shared" si="22"/>
        <v>0</v>
      </c>
    </row>
    <row r="40" spans="1:17" ht="15.5" hidden="1" x14ac:dyDescent="0.35">
      <c r="C40" s="1"/>
      <c r="D40" s="14"/>
      <c r="E40" s="1"/>
      <c r="J40" s="1"/>
      <c r="K40" s="14"/>
      <c r="L40" s="1"/>
    </row>
    <row r="41" spans="1:17" ht="16" hidden="1" thickBot="1" x14ac:dyDescent="0.4">
      <c r="C41" s="1"/>
      <c r="D41" s="14"/>
      <c r="E41" s="1"/>
      <c r="F41" s="11"/>
    </row>
    <row r="42" spans="1:17" s="11" customFormat="1" ht="99.75" customHeight="1" thickBot="1" x14ac:dyDescent="0.45">
      <c r="A42" s="328"/>
      <c r="B42" s="250" t="s">
        <v>13</v>
      </c>
      <c r="C42" s="698" t="s">
        <v>84</v>
      </c>
      <c r="D42" s="698"/>
      <c r="E42" s="251" t="str">
        <f>'Inital CSDA graphic'!D11</f>
        <v>WC, house connection</v>
      </c>
      <c r="F42" s="252" t="str">
        <f>'Inital CSDA graphic'!G11</f>
        <v xml:space="preserve">Sewerage
</v>
      </c>
      <c r="G42" s="253" t="str">
        <f>'Inital CSDA graphic'!J11</f>
        <v>Sewage treat-
ment &amp; reuse</v>
      </c>
      <c r="H42" s="250" t="s">
        <v>60</v>
      </c>
      <c r="I42" s="330"/>
      <c r="J42" s="254" t="s">
        <v>13</v>
      </c>
      <c r="K42" s="670" t="s">
        <v>211</v>
      </c>
      <c r="L42" s="671"/>
      <c r="M42" s="255" t="str">
        <f>'Inital CSDA graphic'!D22</f>
        <v>Toilet, pit,
septic tank</v>
      </c>
      <c r="N42" s="256" t="str">
        <f>'Inital CSDA graphic'!G22</f>
        <v>Emptying &amp; transport</v>
      </c>
      <c r="O42" s="257" t="str">
        <f>'Inital CSDA graphic'!J22</f>
        <v>Sludge treat-
ment &amp; reuse</v>
      </c>
      <c r="P42" s="254" t="s">
        <v>60</v>
      </c>
      <c r="Q42" s="328"/>
    </row>
    <row r="43" spans="1:17" s="11" customFormat="1" ht="27.75" customHeight="1" thickBot="1" x14ac:dyDescent="0.35">
      <c r="A43" s="328"/>
      <c r="B43" s="700" t="s">
        <v>262</v>
      </c>
      <c r="C43" s="676" t="s">
        <v>28</v>
      </c>
      <c r="D43" s="654" t="s">
        <v>303</v>
      </c>
      <c r="E43" s="655">
        <v>0</v>
      </c>
      <c r="F43" s="656">
        <v>0</v>
      </c>
      <c r="G43" s="652">
        <v>0</v>
      </c>
      <c r="H43" s="362" t="s">
        <v>314</v>
      </c>
      <c r="I43" s="328"/>
      <c r="J43" s="672" t="s">
        <v>262</v>
      </c>
      <c r="K43" s="646" t="s">
        <v>28</v>
      </c>
      <c r="L43" s="689" t="s">
        <v>341</v>
      </c>
      <c r="M43" s="645">
        <v>0</v>
      </c>
      <c r="N43" s="642">
        <v>0</v>
      </c>
      <c r="O43" s="643">
        <v>0</v>
      </c>
      <c r="P43" s="383" t="s">
        <v>314</v>
      </c>
      <c r="Q43" s="328"/>
    </row>
    <row r="44" spans="1:17" s="11" customFormat="1" ht="27.75" customHeight="1" thickBot="1" x14ac:dyDescent="0.35">
      <c r="A44" s="328"/>
      <c r="B44" s="701"/>
      <c r="C44" s="676"/>
      <c r="D44" s="654"/>
      <c r="E44" s="655"/>
      <c r="F44" s="656"/>
      <c r="G44" s="652"/>
      <c r="H44" s="363" t="s">
        <v>315</v>
      </c>
      <c r="I44" s="328"/>
      <c r="J44" s="673"/>
      <c r="K44" s="657"/>
      <c r="L44" s="689"/>
      <c r="M44" s="645"/>
      <c r="N44" s="642"/>
      <c r="O44" s="643"/>
      <c r="P44" s="384" t="s">
        <v>315</v>
      </c>
      <c r="Q44" s="328"/>
    </row>
    <row r="45" spans="1:17" s="11" customFormat="1" ht="27.75" customHeight="1" thickBot="1" x14ac:dyDescent="0.35">
      <c r="A45" s="328"/>
      <c r="B45" s="701"/>
      <c r="C45" s="676"/>
      <c r="D45" s="654"/>
      <c r="E45" s="655"/>
      <c r="F45" s="656"/>
      <c r="G45" s="652"/>
      <c r="H45" s="364" t="s">
        <v>62</v>
      </c>
      <c r="I45" s="328"/>
      <c r="J45" s="673"/>
      <c r="K45" s="657"/>
      <c r="L45" s="689"/>
      <c r="M45" s="645"/>
      <c r="N45" s="642"/>
      <c r="O45" s="643"/>
      <c r="P45" s="385" t="s">
        <v>62</v>
      </c>
      <c r="Q45" s="328"/>
    </row>
    <row r="46" spans="1:17" s="11" customFormat="1" ht="27.75" customHeight="1" thickBot="1" x14ac:dyDescent="0.35">
      <c r="A46" s="328"/>
      <c r="B46" s="701"/>
      <c r="C46" s="676"/>
      <c r="D46" s="654" t="s">
        <v>304</v>
      </c>
      <c r="E46" s="655">
        <v>0</v>
      </c>
      <c r="F46" s="656">
        <v>0</v>
      </c>
      <c r="G46" s="652">
        <v>0</v>
      </c>
      <c r="H46" s="362" t="s">
        <v>316</v>
      </c>
      <c r="I46" s="328"/>
      <c r="J46" s="673"/>
      <c r="K46" s="657"/>
      <c r="L46" s="689" t="s">
        <v>342</v>
      </c>
      <c r="M46" s="645">
        <v>0</v>
      </c>
      <c r="N46" s="642">
        <v>0</v>
      </c>
      <c r="O46" s="643">
        <v>0</v>
      </c>
      <c r="P46" s="383" t="s">
        <v>354</v>
      </c>
      <c r="Q46" s="328"/>
    </row>
    <row r="47" spans="1:17" s="11" customFormat="1" ht="27.75" customHeight="1" thickBot="1" x14ac:dyDescent="0.35">
      <c r="A47" s="328"/>
      <c r="B47" s="701"/>
      <c r="C47" s="676"/>
      <c r="D47" s="654"/>
      <c r="E47" s="655"/>
      <c r="F47" s="656"/>
      <c r="G47" s="652"/>
      <c r="H47" s="365" t="s">
        <v>317</v>
      </c>
      <c r="I47" s="328"/>
      <c r="J47" s="673"/>
      <c r="K47" s="657"/>
      <c r="L47" s="689"/>
      <c r="M47" s="645"/>
      <c r="N47" s="642"/>
      <c r="O47" s="643"/>
      <c r="P47" s="384" t="s">
        <v>317</v>
      </c>
      <c r="Q47" s="328"/>
    </row>
    <row r="48" spans="1:17" s="11" customFormat="1" ht="27.75" customHeight="1" thickBot="1" x14ac:dyDescent="0.35">
      <c r="A48" s="328"/>
      <c r="B48" s="701"/>
      <c r="C48" s="676"/>
      <c r="D48" s="654"/>
      <c r="E48" s="655"/>
      <c r="F48" s="656"/>
      <c r="G48" s="652"/>
      <c r="H48" s="366" t="s">
        <v>318</v>
      </c>
      <c r="I48" s="328"/>
      <c r="J48" s="673"/>
      <c r="K48" s="657"/>
      <c r="L48" s="689"/>
      <c r="M48" s="645"/>
      <c r="N48" s="642"/>
      <c r="O48" s="643"/>
      <c r="P48" s="385" t="s">
        <v>355</v>
      </c>
      <c r="Q48" s="328"/>
    </row>
    <row r="49" spans="1:17" s="11" customFormat="1" ht="27.75" customHeight="1" thickBot="1" x14ac:dyDescent="0.35">
      <c r="A49" s="328"/>
      <c r="B49" s="701"/>
      <c r="C49" s="676"/>
      <c r="D49" s="654" t="s">
        <v>305</v>
      </c>
      <c r="E49" s="655">
        <v>0</v>
      </c>
      <c r="F49" s="656">
        <v>0</v>
      </c>
      <c r="G49" s="652">
        <v>0</v>
      </c>
      <c r="H49" s="362" t="s">
        <v>319</v>
      </c>
      <c r="I49" s="328"/>
      <c r="J49" s="673"/>
      <c r="K49" s="657"/>
      <c r="L49" s="689" t="s">
        <v>343</v>
      </c>
      <c r="M49" s="645">
        <v>0</v>
      </c>
      <c r="N49" s="642">
        <v>0</v>
      </c>
      <c r="O49" s="643">
        <v>0</v>
      </c>
      <c r="P49" s="383" t="s">
        <v>319</v>
      </c>
      <c r="Q49" s="328"/>
    </row>
    <row r="50" spans="1:17" s="11" customFormat="1" ht="27.75" customHeight="1" thickBot="1" x14ac:dyDescent="0.35">
      <c r="A50" s="328"/>
      <c r="B50" s="701"/>
      <c r="C50" s="676"/>
      <c r="D50" s="654"/>
      <c r="E50" s="655"/>
      <c r="F50" s="656"/>
      <c r="G50" s="652"/>
      <c r="H50" s="363" t="s">
        <v>320</v>
      </c>
      <c r="I50" s="328"/>
      <c r="J50" s="673"/>
      <c r="K50" s="657"/>
      <c r="L50" s="689"/>
      <c r="M50" s="645"/>
      <c r="N50" s="642"/>
      <c r="O50" s="643"/>
      <c r="P50" s="384" t="s">
        <v>320</v>
      </c>
      <c r="Q50" s="328"/>
    </row>
    <row r="51" spans="1:17" s="11" customFormat="1" ht="27.75" customHeight="1" thickBot="1" x14ac:dyDescent="0.35">
      <c r="A51" s="328"/>
      <c r="B51" s="701"/>
      <c r="C51" s="676"/>
      <c r="D51" s="654"/>
      <c r="E51" s="655"/>
      <c r="F51" s="656"/>
      <c r="G51" s="652"/>
      <c r="H51" s="364" t="s">
        <v>156</v>
      </c>
      <c r="I51" s="328"/>
      <c r="J51" s="673"/>
      <c r="K51" s="657"/>
      <c r="L51" s="689"/>
      <c r="M51" s="645"/>
      <c r="N51" s="642"/>
      <c r="O51" s="643"/>
      <c r="P51" s="385" t="s">
        <v>156</v>
      </c>
      <c r="Q51" s="328"/>
    </row>
    <row r="52" spans="1:17" s="11" customFormat="1" ht="27.75" customHeight="1" thickBot="1" x14ac:dyDescent="0.35">
      <c r="A52" s="328"/>
      <c r="B52" s="701"/>
      <c r="C52" s="676" t="s">
        <v>163</v>
      </c>
      <c r="D52" s="654" t="s">
        <v>306</v>
      </c>
      <c r="E52" s="655">
        <v>0</v>
      </c>
      <c r="F52" s="656">
        <v>0</v>
      </c>
      <c r="G52" s="652">
        <v>0</v>
      </c>
      <c r="H52" s="362" t="s">
        <v>321</v>
      </c>
      <c r="I52" s="328"/>
      <c r="J52" s="673"/>
      <c r="K52" s="646" t="s">
        <v>163</v>
      </c>
      <c r="L52" s="689" t="s">
        <v>344</v>
      </c>
      <c r="M52" s="645">
        <v>0</v>
      </c>
      <c r="N52" s="642">
        <v>0</v>
      </c>
      <c r="O52" s="643">
        <v>0</v>
      </c>
      <c r="P52" s="383" t="s">
        <v>321</v>
      </c>
      <c r="Q52" s="328"/>
    </row>
    <row r="53" spans="1:17" s="11" customFormat="1" ht="27.75" customHeight="1" thickBot="1" x14ac:dyDescent="0.35">
      <c r="A53" s="328"/>
      <c r="B53" s="701"/>
      <c r="C53" s="676"/>
      <c r="D53" s="654"/>
      <c r="E53" s="655"/>
      <c r="F53" s="656"/>
      <c r="G53" s="652"/>
      <c r="H53" s="363" t="s">
        <v>322</v>
      </c>
      <c r="I53" s="328"/>
      <c r="J53" s="673"/>
      <c r="K53" s="657"/>
      <c r="L53" s="689"/>
      <c r="M53" s="645"/>
      <c r="N53" s="642"/>
      <c r="O53" s="643"/>
      <c r="P53" s="384" t="s">
        <v>322</v>
      </c>
      <c r="Q53" s="328"/>
    </row>
    <row r="54" spans="1:17" s="11" customFormat="1" ht="27.75" customHeight="1" thickBot="1" x14ac:dyDescent="0.35">
      <c r="A54" s="328"/>
      <c r="B54" s="701"/>
      <c r="C54" s="676"/>
      <c r="D54" s="654"/>
      <c r="E54" s="655"/>
      <c r="F54" s="656"/>
      <c r="G54" s="652"/>
      <c r="H54" s="364" t="s">
        <v>63</v>
      </c>
      <c r="I54" s="328"/>
      <c r="J54" s="673"/>
      <c r="K54" s="657"/>
      <c r="L54" s="689"/>
      <c r="M54" s="645"/>
      <c r="N54" s="642"/>
      <c r="O54" s="643"/>
      <c r="P54" s="385" t="s">
        <v>63</v>
      </c>
      <c r="Q54" s="328"/>
    </row>
    <row r="55" spans="1:17" s="11" customFormat="1" ht="27.65" customHeight="1" thickBot="1" x14ac:dyDescent="0.35">
      <c r="A55" s="328"/>
      <c r="B55" s="701"/>
      <c r="C55" s="676"/>
      <c r="D55" s="654" t="s">
        <v>307</v>
      </c>
      <c r="E55" s="655">
        <v>0</v>
      </c>
      <c r="F55" s="656">
        <v>0</v>
      </c>
      <c r="G55" s="652">
        <v>0</v>
      </c>
      <c r="H55" s="362" t="s">
        <v>181</v>
      </c>
      <c r="I55" s="328"/>
      <c r="J55" s="673"/>
      <c r="K55" s="657"/>
      <c r="L55" s="689" t="s">
        <v>345</v>
      </c>
      <c r="M55" s="645">
        <v>0</v>
      </c>
      <c r="N55" s="642">
        <v>0</v>
      </c>
      <c r="O55" s="643">
        <v>0</v>
      </c>
      <c r="P55" s="383" t="s">
        <v>356</v>
      </c>
      <c r="Q55" s="328"/>
    </row>
    <row r="56" spans="1:17" s="11" customFormat="1" ht="27.75" customHeight="1" thickBot="1" x14ac:dyDescent="0.35">
      <c r="A56" s="328"/>
      <c r="B56" s="701"/>
      <c r="C56" s="676"/>
      <c r="D56" s="654"/>
      <c r="E56" s="655"/>
      <c r="F56" s="656"/>
      <c r="G56" s="652"/>
      <c r="H56" s="363" t="s">
        <v>323</v>
      </c>
      <c r="I56" s="328"/>
      <c r="J56" s="673"/>
      <c r="K56" s="657"/>
      <c r="L56" s="689"/>
      <c r="M56" s="645"/>
      <c r="N56" s="642"/>
      <c r="O56" s="643"/>
      <c r="P56" s="384" t="s">
        <v>323</v>
      </c>
      <c r="Q56" s="328"/>
    </row>
    <row r="57" spans="1:17" s="11" customFormat="1" ht="27.65" customHeight="1" thickBot="1" x14ac:dyDescent="0.35">
      <c r="A57" s="328"/>
      <c r="B57" s="701"/>
      <c r="C57" s="676"/>
      <c r="D57" s="654"/>
      <c r="E57" s="655"/>
      <c r="F57" s="656"/>
      <c r="G57" s="652"/>
      <c r="H57" s="364" t="s">
        <v>182</v>
      </c>
      <c r="I57" s="328"/>
      <c r="J57" s="673"/>
      <c r="K57" s="657"/>
      <c r="L57" s="689"/>
      <c r="M57" s="645"/>
      <c r="N57" s="642"/>
      <c r="O57" s="643"/>
      <c r="P57" s="385" t="s">
        <v>160</v>
      </c>
      <c r="Q57" s="328"/>
    </row>
    <row r="58" spans="1:17" s="11" customFormat="1" ht="27.75" customHeight="1" thickBot="1" x14ac:dyDescent="0.35">
      <c r="A58" s="328"/>
      <c r="B58" s="701"/>
      <c r="C58" s="660" t="s">
        <v>64</v>
      </c>
      <c r="D58" s="707" t="s">
        <v>263</v>
      </c>
      <c r="E58" s="655">
        <v>0</v>
      </c>
      <c r="F58" s="656">
        <v>0</v>
      </c>
      <c r="G58" s="662" t="s">
        <v>85</v>
      </c>
      <c r="H58" s="367" t="s">
        <v>161</v>
      </c>
      <c r="I58" s="328"/>
      <c r="J58" s="673"/>
      <c r="K58" s="658" t="s">
        <v>87</v>
      </c>
      <c r="L58" s="659" t="s">
        <v>346</v>
      </c>
      <c r="M58" s="645">
        <v>0</v>
      </c>
      <c r="N58" s="642">
        <v>0</v>
      </c>
      <c r="O58" s="644" t="s">
        <v>85</v>
      </c>
      <c r="P58" s="386" t="s">
        <v>161</v>
      </c>
      <c r="Q58" s="328"/>
    </row>
    <row r="59" spans="1:17" s="11" customFormat="1" ht="27.75" customHeight="1" thickBot="1" x14ac:dyDescent="0.35">
      <c r="A59" s="328"/>
      <c r="B59" s="701"/>
      <c r="C59" s="660"/>
      <c r="D59" s="708"/>
      <c r="E59" s="655"/>
      <c r="F59" s="656"/>
      <c r="G59" s="652"/>
      <c r="H59" s="368" t="s">
        <v>187</v>
      </c>
      <c r="I59" s="328"/>
      <c r="J59" s="673"/>
      <c r="K59" s="658"/>
      <c r="L59" s="659"/>
      <c r="M59" s="645"/>
      <c r="N59" s="642"/>
      <c r="O59" s="644"/>
      <c r="P59" s="387" t="s">
        <v>187</v>
      </c>
      <c r="Q59" s="328"/>
    </row>
    <row r="60" spans="1:17" s="11" customFormat="1" ht="27.75" customHeight="1" thickBot="1" x14ac:dyDescent="0.35">
      <c r="A60" s="328"/>
      <c r="B60" s="701"/>
      <c r="C60" s="660"/>
      <c r="D60" s="708"/>
      <c r="E60" s="655"/>
      <c r="F60" s="656"/>
      <c r="G60" s="652"/>
      <c r="H60" s="369" t="s">
        <v>188</v>
      </c>
      <c r="I60" s="328"/>
      <c r="J60" s="673"/>
      <c r="K60" s="658"/>
      <c r="L60" s="659"/>
      <c r="M60" s="645"/>
      <c r="N60" s="642"/>
      <c r="O60" s="644"/>
      <c r="P60" s="388" t="s">
        <v>188</v>
      </c>
      <c r="Q60" s="328"/>
    </row>
    <row r="61" spans="1:17" s="11" customFormat="1" ht="28" customHeight="1" thickBot="1" x14ac:dyDescent="0.35">
      <c r="A61" s="328"/>
      <c r="B61" s="683" t="s">
        <v>264</v>
      </c>
      <c r="C61" s="676" t="s">
        <v>81</v>
      </c>
      <c r="D61" s="703" t="s">
        <v>308</v>
      </c>
      <c r="E61" s="655">
        <v>0</v>
      </c>
      <c r="F61" s="656">
        <v>0</v>
      </c>
      <c r="G61" s="652">
        <v>0</v>
      </c>
      <c r="H61" s="362" t="s">
        <v>324</v>
      </c>
      <c r="I61" s="328"/>
      <c r="J61" s="687" t="s">
        <v>264</v>
      </c>
      <c r="K61" s="650" t="s">
        <v>29</v>
      </c>
      <c r="L61" s="651" t="s">
        <v>347</v>
      </c>
      <c r="M61" s="645">
        <v>0</v>
      </c>
      <c r="N61" s="642">
        <v>0</v>
      </c>
      <c r="O61" s="643">
        <v>0</v>
      </c>
      <c r="P61" s="383" t="s">
        <v>324</v>
      </c>
      <c r="Q61" s="328"/>
    </row>
    <row r="62" spans="1:17" s="11" customFormat="1" ht="28" customHeight="1" thickBot="1" x14ac:dyDescent="0.35">
      <c r="A62" s="328"/>
      <c r="B62" s="684"/>
      <c r="C62" s="699"/>
      <c r="D62" s="704"/>
      <c r="E62" s="655"/>
      <c r="F62" s="656"/>
      <c r="G62" s="652"/>
      <c r="H62" s="363" t="s">
        <v>325</v>
      </c>
      <c r="I62" s="328"/>
      <c r="J62" s="688"/>
      <c r="K62" s="650"/>
      <c r="L62" s="648"/>
      <c r="M62" s="645"/>
      <c r="N62" s="642"/>
      <c r="O62" s="643"/>
      <c r="P62" s="384" t="s">
        <v>325</v>
      </c>
      <c r="Q62" s="328"/>
    </row>
    <row r="63" spans="1:17" s="11" customFormat="1" ht="28" customHeight="1" thickBot="1" x14ac:dyDescent="0.35">
      <c r="A63" s="328"/>
      <c r="B63" s="684"/>
      <c r="C63" s="699"/>
      <c r="D63" s="704"/>
      <c r="E63" s="655"/>
      <c r="F63" s="656"/>
      <c r="G63" s="652"/>
      <c r="H63" s="364" t="s">
        <v>162</v>
      </c>
      <c r="I63" s="328"/>
      <c r="J63" s="688"/>
      <c r="K63" s="650"/>
      <c r="L63" s="648"/>
      <c r="M63" s="645"/>
      <c r="N63" s="642"/>
      <c r="O63" s="643"/>
      <c r="P63" s="385" t="s">
        <v>162</v>
      </c>
      <c r="Q63" s="328"/>
    </row>
    <row r="64" spans="1:17" s="11" customFormat="1" ht="27.75" customHeight="1" thickBot="1" x14ac:dyDescent="0.35">
      <c r="A64" s="328"/>
      <c r="B64" s="684"/>
      <c r="C64" s="699"/>
      <c r="D64" s="703" t="s">
        <v>309</v>
      </c>
      <c r="E64" s="655">
        <v>0</v>
      </c>
      <c r="F64" s="656">
        <v>0</v>
      </c>
      <c r="G64" s="652">
        <v>0</v>
      </c>
      <c r="H64" s="362" t="s">
        <v>326</v>
      </c>
      <c r="I64" s="328"/>
      <c r="J64" s="688"/>
      <c r="K64" s="650"/>
      <c r="L64" s="651" t="s">
        <v>348</v>
      </c>
      <c r="M64" s="645">
        <v>0</v>
      </c>
      <c r="N64" s="642">
        <v>0</v>
      </c>
      <c r="O64" s="643">
        <v>0</v>
      </c>
      <c r="P64" s="383" t="s">
        <v>326</v>
      </c>
      <c r="Q64" s="328"/>
    </row>
    <row r="65" spans="1:17" s="11" customFormat="1" ht="27.75" customHeight="1" thickBot="1" x14ac:dyDescent="0.35">
      <c r="A65" s="328"/>
      <c r="B65" s="684"/>
      <c r="C65" s="699"/>
      <c r="D65" s="704"/>
      <c r="E65" s="655"/>
      <c r="F65" s="656"/>
      <c r="G65" s="652"/>
      <c r="H65" s="363" t="s">
        <v>327</v>
      </c>
      <c r="I65" s="328"/>
      <c r="J65" s="688"/>
      <c r="K65" s="650"/>
      <c r="L65" s="648"/>
      <c r="M65" s="645"/>
      <c r="N65" s="642"/>
      <c r="O65" s="643"/>
      <c r="P65" s="384" t="s">
        <v>327</v>
      </c>
      <c r="Q65" s="328"/>
    </row>
    <row r="66" spans="1:17" s="11" customFormat="1" ht="27.75" customHeight="1" thickBot="1" x14ac:dyDescent="0.35">
      <c r="A66" s="328"/>
      <c r="B66" s="684"/>
      <c r="C66" s="699"/>
      <c r="D66" s="704"/>
      <c r="E66" s="655"/>
      <c r="F66" s="656"/>
      <c r="G66" s="652"/>
      <c r="H66" s="364" t="s">
        <v>164</v>
      </c>
      <c r="I66" s="328"/>
      <c r="J66" s="688"/>
      <c r="K66" s="650"/>
      <c r="L66" s="648"/>
      <c r="M66" s="645"/>
      <c r="N66" s="642"/>
      <c r="O66" s="643"/>
      <c r="P66" s="385" t="s">
        <v>164</v>
      </c>
      <c r="Q66" s="328"/>
    </row>
    <row r="67" spans="1:17" s="11" customFormat="1" ht="27.75" customHeight="1" thickBot="1" x14ac:dyDescent="0.35">
      <c r="A67" s="328"/>
      <c r="B67" s="684"/>
      <c r="C67" s="699"/>
      <c r="D67" s="697" t="s">
        <v>265</v>
      </c>
      <c r="E67" s="655">
        <v>0</v>
      </c>
      <c r="F67" s="656">
        <v>0</v>
      </c>
      <c r="G67" s="652">
        <v>0</v>
      </c>
      <c r="H67" s="362" t="s">
        <v>140</v>
      </c>
      <c r="I67" s="328"/>
      <c r="J67" s="688"/>
      <c r="K67" s="650"/>
      <c r="L67" s="651" t="s">
        <v>272</v>
      </c>
      <c r="M67" s="645">
        <v>0</v>
      </c>
      <c r="N67" s="642">
        <v>0</v>
      </c>
      <c r="O67" s="643">
        <v>0</v>
      </c>
      <c r="P67" s="383" t="s">
        <v>357</v>
      </c>
      <c r="Q67" s="328"/>
    </row>
    <row r="68" spans="1:17" s="11" customFormat="1" ht="27.75" customHeight="1" thickBot="1" x14ac:dyDescent="0.35">
      <c r="A68" s="328"/>
      <c r="B68" s="684"/>
      <c r="C68" s="699"/>
      <c r="D68" s="697"/>
      <c r="E68" s="655"/>
      <c r="F68" s="656"/>
      <c r="G68" s="652"/>
      <c r="H68" s="363" t="s">
        <v>141</v>
      </c>
      <c r="I68" s="328"/>
      <c r="J68" s="688"/>
      <c r="K68" s="650"/>
      <c r="L68" s="648"/>
      <c r="M68" s="645"/>
      <c r="N68" s="642"/>
      <c r="O68" s="643"/>
      <c r="P68" s="384" t="s">
        <v>141</v>
      </c>
      <c r="Q68" s="328"/>
    </row>
    <row r="69" spans="1:17" s="11" customFormat="1" ht="27.75" customHeight="1" thickBot="1" x14ac:dyDescent="0.35">
      <c r="A69" s="328"/>
      <c r="B69" s="684"/>
      <c r="C69" s="699"/>
      <c r="D69" s="697"/>
      <c r="E69" s="655"/>
      <c r="F69" s="656"/>
      <c r="G69" s="652"/>
      <c r="H69" s="366" t="s">
        <v>152</v>
      </c>
      <c r="I69" s="328"/>
      <c r="J69" s="688"/>
      <c r="K69" s="650"/>
      <c r="L69" s="648"/>
      <c r="M69" s="645"/>
      <c r="N69" s="642"/>
      <c r="O69" s="643"/>
      <c r="P69" s="385" t="s">
        <v>155</v>
      </c>
      <c r="Q69" s="328"/>
    </row>
    <row r="70" spans="1:17" s="11" customFormat="1" ht="27.75" customHeight="1" thickBot="1" x14ac:dyDescent="0.35">
      <c r="A70" s="328"/>
      <c r="B70" s="684"/>
      <c r="C70" s="676" t="s">
        <v>88</v>
      </c>
      <c r="D70" s="703" t="s">
        <v>310</v>
      </c>
      <c r="E70" s="655">
        <v>0</v>
      </c>
      <c r="F70" s="656">
        <v>0</v>
      </c>
      <c r="G70" s="652">
        <v>0</v>
      </c>
      <c r="H70" s="370" t="s">
        <v>67</v>
      </c>
      <c r="I70" s="328"/>
      <c r="J70" s="688"/>
      <c r="K70" s="650" t="s">
        <v>88</v>
      </c>
      <c r="L70" s="648" t="s">
        <v>349</v>
      </c>
      <c r="M70" s="645">
        <v>0</v>
      </c>
      <c r="N70" s="642">
        <v>0</v>
      </c>
      <c r="O70" s="643">
        <v>0</v>
      </c>
      <c r="P70" s="383" t="s">
        <v>358</v>
      </c>
      <c r="Q70" s="328"/>
    </row>
    <row r="71" spans="1:17" s="11" customFormat="1" ht="27.75" customHeight="1" thickBot="1" x14ac:dyDescent="0.35">
      <c r="A71" s="328"/>
      <c r="B71" s="684"/>
      <c r="C71" s="699"/>
      <c r="D71" s="703"/>
      <c r="E71" s="655"/>
      <c r="F71" s="656"/>
      <c r="G71" s="652"/>
      <c r="H71" s="363" t="s">
        <v>69</v>
      </c>
      <c r="I71" s="328"/>
      <c r="J71" s="688"/>
      <c r="K71" s="650"/>
      <c r="L71" s="648"/>
      <c r="M71" s="645"/>
      <c r="N71" s="642"/>
      <c r="O71" s="643"/>
      <c r="P71" s="384" t="s">
        <v>359</v>
      </c>
      <c r="Q71" s="328"/>
    </row>
    <row r="72" spans="1:17" s="11" customFormat="1" ht="27.75" customHeight="1" thickBot="1" x14ac:dyDescent="0.35">
      <c r="A72" s="328"/>
      <c r="B72" s="684"/>
      <c r="C72" s="699"/>
      <c r="D72" s="703"/>
      <c r="E72" s="655"/>
      <c r="F72" s="656"/>
      <c r="G72" s="652"/>
      <c r="H72" s="371" t="s">
        <v>68</v>
      </c>
      <c r="I72" s="328"/>
      <c r="J72" s="688"/>
      <c r="K72" s="650"/>
      <c r="L72" s="648"/>
      <c r="M72" s="645"/>
      <c r="N72" s="642"/>
      <c r="O72" s="643"/>
      <c r="P72" s="385" t="s">
        <v>110</v>
      </c>
      <c r="Q72" s="328"/>
    </row>
    <row r="73" spans="1:17" s="11" customFormat="1" ht="27.75" customHeight="1" thickBot="1" x14ac:dyDescent="0.35">
      <c r="A73" s="328"/>
      <c r="B73" s="684"/>
      <c r="C73" s="699"/>
      <c r="D73" s="703" t="s">
        <v>266</v>
      </c>
      <c r="E73" s="655">
        <v>0</v>
      </c>
      <c r="F73" s="656">
        <v>0</v>
      </c>
      <c r="G73" s="652">
        <v>0</v>
      </c>
      <c r="H73" s="372" t="s">
        <v>328</v>
      </c>
      <c r="I73" s="328"/>
      <c r="J73" s="688"/>
      <c r="K73" s="650"/>
      <c r="L73" s="648" t="s">
        <v>273</v>
      </c>
      <c r="M73" s="645">
        <v>0</v>
      </c>
      <c r="N73" s="642">
        <v>0</v>
      </c>
      <c r="O73" s="643">
        <v>0</v>
      </c>
      <c r="P73" s="383" t="s">
        <v>142</v>
      </c>
      <c r="Q73" s="328"/>
    </row>
    <row r="74" spans="1:17" s="11" customFormat="1" ht="27.75" customHeight="1" thickBot="1" x14ac:dyDescent="0.35">
      <c r="A74" s="328"/>
      <c r="B74" s="684"/>
      <c r="C74" s="699"/>
      <c r="D74" s="703"/>
      <c r="E74" s="655"/>
      <c r="F74" s="656"/>
      <c r="G74" s="652"/>
      <c r="H74" s="365" t="s">
        <v>153</v>
      </c>
      <c r="I74" s="328"/>
      <c r="J74" s="688"/>
      <c r="K74" s="650"/>
      <c r="L74" s="648"/>
      <c r="M74" s="645"/>
      <c r="N74" s="642"/>
      <c r="O74" s="643"/>
      <c r="P74" s="384" t="s">
        <v>360</v>
      </c>
      <c r="Q74" s="328"/>
    </row>
    <row r="75" spans="1:17" s="11" customFormat="1" ht="27.75" customHeight="1" thickBot="1" x14ac:dyDescent="0.35">
      <c r="A75" s="328"/>
      <c r="B75" s="684"/>
      <c r="C75" s="699"/>
      <c r="D75" s="703"/>
      <c r="E75" s="655"/>
      <c r="F75" s="656"/>
      <c r="G75" s="652"/>
      <c r="H75" s="366" t="s">
        <v>154</v>
      </c>
      <c r="I75" s="328"/>
      <c r="J75" s="688"/>
      <c r="K75" s="650"/>
      <c r="L75" s="648"/>
      <c r="M75" s="645"/>
      <c r="N75" s="642"/>
      <c r="O75" s="643"/>
      <c r="P75" s="385" t="s">
        <v>143</v>
      </c>
      <c r="Q75" s="328"/>
    </row>
    <row r="76" spans="1:17" s="11" customFormat="1" ht="28.5" customHeight="1" thickBot="1" x14ac:dyDescent="0.35">
      <c r="A76" s="328"/>
      <c r="B76" s="684"/>
      <c r="C76" s="699"/>
      <c r="D76" s="702" t="s">
        <v>311</v>
      </c>
      <c r="E76" s="655">
        <v>0</v>
      </c>
      <c r="F76" s="656">
        <v>0</v>
      </c>
      <c r="G76" s="652">
        <v>0</v>
      </c>
      <c r="H76" s="372" t="s">
        <v>329</v>
      </c>
      <c r="I76" s="328"/>
      <c r="J76" s="688"/>
      <c r="K76" s="650"/>
      <c r="L76" s="653" t="s">
        <v>350</v>
      </c>
      <c r="M76" s="645">
        <v>0</v>
      </c>
      <c r="N76" s="642">
        <v>0</v>
      </c>
      <c r="O76" s="643">
        <v>0</v>
      </c>
      <c r="P76" s="383" t="s">
        <v>361</v>
      </c>
      <c r="Q76" s="328"/>
    </row>
    <row r="77" spans="1:17" s="11" customFormat="1" ht="27.65" customHeight="1" thickBot="1" x14ac:dyDescent="0.35">
      <c r="A77" s="328"/>
      <c r="B77" s="684"/>
      <c r="C77" s="699"/>
      <c r="D77" s="702"/>
      <c r="E77" s="655"/>
      <c r="F77" s="656"/>
      <c r="G77" s="652"/>
      <c r="H77" s="365" t="s">
        <v>66</v>
      </c>
      <c r="I77" s="328"/>
      <c r="J77" s="688"/>
      <c r="K77" s="650"/>
      <c r="L77" s="653"/>
      <c r="M77" s="645"/>
      <c r="N77" s="642"/>
      <c r="O77" s="643"/>
      <c r="P77" s="384" t="s">
        <v>66</v>
      </c>
      <c r="Q77" s="328"/>
    </row>
    <row r="78" spans="1:17" s="11" customFormat="1" ht="27.75" customHeight="1" thickBot="1" x14ac:dyDescent="0.35">
      <c r="A78" s="328"/>
      <c r="B78" s="684"/>
      <c r="C78" s="699"/>
      <c r="D78" s="702"/>
      <c r="E78" s="655"/>
      <c r="F78" s="656"/>
      <c r="G78" s="652"/>
      <c r="H78" s="366" t="s">
        <v>65</v>
      </c>
      <c r="I78" s="328"/>
      <c r="J78" s="688"/>
      <c r="K78" s="650"/>
      <c r="L78" s="653"/>
      <c r="M78" s="645"/>
      <c r="N78" s="642"/>
      <c r="O78" s="643"/>
      <c r="P78" s="385" t="s">
        <v>65</v>
      </c>
      <c r="Q78" s="328"/>
    </row>
    <row r="79" spans="1:17" s="11" customFormat="1" ht="27.75" customHeight="1" thickBot="1" x14ac:dyDescent="0.35">
      <c r="A79" s="328"/>
      <c r="B79" s="684"/>
      <c r="C79" s="685" t="s">
        <v>64</v>
      </c>
      <c r="D79" s="682" t="s">
        <v>398</v>
      </c>
      <c r="E79" s="655">
        <v>0</v>
      </c>
      <c r="F79" s="656">
        <v>0</v>
      </c>
      <c r="G79" s="662" t="s">
        <v>85</v>
      </c>
      <c r="H79" s="367" t="s">
        <v>189</v>
      </c>
      <c r="I79" s="328"/>
      <c r="J79" s="688"/>
      <c r="K79" s="680" t="s">
        <v>87</v>
      </c>
      <c r="L79" s="674" t="s">
        <v>399</v>
      </c>
      <c r="M79" s="645">
        <v>0</v>
      </c>
      <c r="N79" s="642">
        <v>0</v>
      </c>
      <c r="O79" s="644" t="s">
        <v>85</v>
      </c>
      <c r="P79" s="386" t="s">
        <v>189</v>
      </c>
      <c r="Q79" s="328"/>
    </row>
    <row r="80" spans="1:17" s="11" customFormat="1" ht="27.75" customHeight="1" thickBot="1" x14ac:dyDescent="0.35">
      <c r="A80" s="328"/>
      <c r="B80" s="684"/>
      <c r="C80" s="685"/>
      <c r="D80" s="682"/>
      <c r="E80" s="655"/>
      <c r="F80" s="656"/>
      <c r="G80" s="652"/>
      <c r="H80" s="368" t="s">
        <v>190</v>
      </c>
      <c r="I80" s="328"/>
      <c r="J80" s="688"/>
      <c r="K80" s="681"/>
      <c r="L80" s="674"/>
      <c r="M80" s="645"/>
      <c r="N80" s="642"/>
      <c r="O80" s="644"/>
      <c r="P80" s="387" t="s">
        <v>190</v>
      </c>
      <c r="Q80" s="328"/>
    </row>
    <row r="81" spans="1:17" s="11" customFormat="1" ht="27.75" customHeight="1" thickBot="1" x14ac:dyDescent="0.35">
      <c r="A81" s="328"/>
      <c r="B81" s="684"/>
      <c r="C81" s="685"/>
      <c r="D81" s="682"/>
      <c r="E81" s="655"/>
      <c r="F81" s="656"/>
      <c r="G81" s="652"/>
      <c r="H81" s="369" t="s">
        <v>213</v>
      </c>
      <c r="I81" s="328"/>
      <c r="J81" s="688"/>
      <c r="K81" s="681"/>
      <c r="L81" s="674"/>
      <c r="M81" s="645"/>
      <c r="N81" s="642"/>
      <c r="O81" s="644"/>
      <c r="P81" s="388" t="s">
        <v>213</v>
      </c>
      <c r="Q81" s="328"/>
    </row>
    <row r="82" spans="1:17" s="11" customFormat="1" ht="27.75" customHeight="1" thickBot="1" x14ac:dyDescent="0.35">
      <c r="A82" s="328"/>
      <c r="B82" s="684"/>
      <c r="C82" s="685"/>
      <c r="D82" s="686" t="s">
        <v>400</v>
      </c>
      <c r="E82" s="655">
        <v>0</v>
      </c>
      <c r="F82" s="656">
        <v>0</v>
      </c>
      <c r="G82" s="662" t="s">
        <v>85</v>
      </c>
      <c r="H82" s="367" t="s">
        <v>165</v>
      </c>
      <c r="I82" s="328"/>
      <c r="J82" s="688"/>
      <c r="K82" s="681"/>
      <c r="L82" s="674" t="s">
        <v>401</v>
      </c>
      <c r="M82" s="645">
        <v>0</v>
      </c>
      <c r="N82" s="642">
        <v>0</v>
      </c>
      <c r="O82" s="644" t="s">
        <v>85</v>
      </c>
      <c r="P82" s="386" t="s">
        <v>165</v>
      </c>
      <c r="Q82" s="328"/>
    </row>
    <row r="83" spans="1:17" s="11" customFormat="1" ht="27.75" customHeight="1" thickBot="1" x14ac:dyDescent="0.35">
      <c r="A83" s="328"/>
      <c r="B83" s="684"/>
      <c r="C83" s="685"/>
      <c r="D83" s="686"/>
      <c r="E83" s="655"/>
      <c r="F83" s="656"/>
      <c r="G83" s="652"/>
      <c r="H83" s="368" t="s">
        <v>166</v>
      </c>
      <c r="I83" s="328"/>
      <c r="J83" s="688"/>
      <c r="K83" s="681"/>
      <c r="L83" s="674"/>
      <c r="M83" s="645"/>
      <c r="N83" s="642"/>
      <c r="O83" s="644"/>
      <c r="P83" s="387" t="s">
        <v>166</v>
      </c>
      <c r="Q83" s="328"/>
    </row>
    <row r="84" spans="1:17" s="11" customFormat="1" ht="27.75" customHeight="1" thickBot="1" x14ac:dyDescent="0.35">
      <c r="A84" s="328"/>
      <c r="B84" s="684"/>
      <c r="C84" s="685"/>
      <c r="D84" s="686"/>
      <c r="E84" s="655"/>
      <c r="F84" s="656"/>
      <c r="G84" s="652"/>
      <c r="H84" s="369" t="s">
        <v>167</v>
      </c>
      <c r="I84" s="328"/>
      <c r="J84" s="688"/>
      <c r="K84" s="681"/>
      <c r="L84" s="674"/>
      <c r="M84" s="645"/>
      <c r="N84" s="642"/>
      <c r="O84" s="644"/>
      <c r="P84" s="388" t="s">
        <v>167</v>
      </c>
      <c r="Q84" s="328"/>
    </row>
    <row r="85" spans="1:17" s="11" customFormat="1" ht="27.75" customHeight="1" thickBot="1" x14ac:dyDescent="0.35">
      <c r="A85" s="328"/>
      <c r="B85" s="675" t="s">
        <v>30</v>
      </c>
      <c r="C85" s="676" t="s">
        <v>94</v>
      </c>
      <c r="D85" s="677" t="s">
        <v>267</v>
      </c>
      <c r="E85" s="655">
        <v>0</v>
      </c>
      <c r="F85" s="656">
        <v>0</v>
      </c>
      <c r="G85" s="652">
        <v>0</v>
      </c>
      <c r="H85" s="362" t="s">
        <v>183</v>
      </c>
      <c r="I85" s="328"/>
      <c r="J85" s="649" t="s">
        <v>30</v>
      </c>
      <c r="K85" s="650" t="s">
        <v>94</v>
      </c>
      <c r="L85" s="648" t="s">
        <v>351</v>
      </c>
      <c r="M85" s="645">
        <v>0</v>
      </c>
      <c r="N85" s="642">
        <v>0</v>
      </c>
      <c r="O85" s="643">
        <v>0</v>
      </c>
      <c r="P85" s="383" t="s">
        <v>144</v>
      </c>
      <c r="Q85" s="328"/>
    </row>
    <row r="86" spans="1:17" s="11" customFormat="1" ht="27.75" customHeight="1" thickBot="1" x14ac:dyDescent="0.35">
      <c r="A86" s="328"/>
      <c r="B86" s="675"/>
      <c r="C86" s="676"/>
      <c r="D86" s="677"/>
      <c r="E86" s="655"/>
      <c r="F86" s="656"/>
      <c r="G86" s="652"/>
      <c r="H86" s="363" t="s">
        <v>184</v>
      </c>
      <c r="I86" s="328"/>
      <c r="J86" s="649"/>
      <c r="K86" s="650"/>
      <c r="L86" s="648"/>
      <c r="M86" s="645"/>
      <c r="N86" s="642"/>
      <c r="O86" s="643"/>
      <c r="P86" s="384" t="s">
        <v>362</v>
      </c>
      <c r="Q86" s="328"/>
    </row>
    <row r="87" spans="1:17" s="11" customFormat="1" ht="27.75" customHeight="1" thickBot="1" x14ac:dyDescent="0.35">
      <c r="A87" s="328"/>
      <c r="B87" s="675"/>
      <c r="C87" s="676"/>
      <c r="D87" s="677"/>
      <c r="E87" s="655"/>
      <c r="F87" s="656"/>
      <c r="G87" s="652"/>
      <c r="H87" s="364" t="s">
        <v>185</v>
      </c>
      <c r="I87" s="328"/>
      <c r="J87" s="649"/>
      <c r="K87" s="650"/>
      <c r="L87" s="648"/>
      <c r="M87" s="645"/>
      <c r="N87" s="642"/>
      <c r="O87" s="643"/>
      <c r="P87" s="385" t="s">
        <v>363</v>
      </c>
      <c r="Q87" s="328"/>
    </row>
    <row r="88" spans="1:17" s="11" customFormat="1" ht="27.75" customHeight="1" thickBot="1" x14ac:dyDescent="0.35">
      <c r="A88" s="328"/>
      <c r="B88" s="675"/>
      <c r="C88" s="676"/>
      <c r="D88" s="677" t="s">
        <v>268</v>
      </c>
      <c r="E88" s="655">
        <v>0</v>
      </c>
      <c r="F88" s="656">
        <v>0</v>
      </c>
      <c r="G88" s="652">
        <v>0</v>
      </c>
      <c r="H88" s="362" t="s">
        <v>168</v>
      </c>
      <c r="I88" s="328"/>
      <c r="J88" s="649"/>
      <c r="K88" s="650"/>
      <c r="L88" s="648" t="s">
        <v>274</v>
      </c>
      <c r="M88" s="645">
        <v>0</v>
      </c>
      <c r="N88" s="642">
        <v>0</v>
      </c>
      <c r="O88" s="643">
        <v>0</v>
      </c>
      <c r="P88" s="383" t="s">
        <v>168</v>
      </c>
      <c r="Q88" s="328"/>
    </row>
    <row r="89" spans="1:17" s="11" customFormat="1" ht="27.75" customHeight="1" thickBot="1" x14ac:dyDescent="0.35">
      <c r="A89" s="328"/>
      <c r="B89" s="675"/>
      <c r="C89" s="676"/>
      <c r="D89" s="677"/>
      <c r="E89" s="655"/>
      <c r="F89" s="656"/>
      <c r="G89" s="652"/>
      <c r="H89" s="363" t="s">
        <v>169</v>
      </c>
      <c r="I89" s="328"/>
      <c r="J89" s="649"/>
      <c r="K89" s="650"/>
      <c r="L89" s="648"/>
      <c r="M89" s="645"/>
      <c r="N89" s="642"/>
      <c r="O89" s="643"/>
      <c r="P89" s="384" t="s">
        <v>169</v>
      </c>
      <c r="Q89" s="328"/>
    </row>
    <row r="90" spans="1:17" s="11" customFormat="1" ht="27.75" customHeight="1" thickBot="1" x14ac:dyDescent="0.35">
      <c r="A90" s="328"/>
      <c r="B90" s="675"/>
      <c r="C90" s="676"/>
      <c r="D90" s="677"/>
      <c r="E90" s="655"/>
      <c r="F90" s="656"/>
      <c r="G90" s="652"/>
      <c r="H90" s="364" t="s">
        <v>31</v>
      </c>
      <c r="I90" s="328"/>
      <c r="J90" s="649"/>
      <c r="K90" s="650"/>
      <c r="L90" s="648"/>
      <c r="M90" s="645"/>
      <c r="N90" s="642"/>
      <c r="O90" s="643"/>
      <c r="P90" s="385" t="s">
        <v>31</v>
      </c>
      <c r="Q90" s="328"/>
    </row>
    <row r="91" spans="1:17" s="11" customFormat="1" ht="27.75" customHeight="1" thickBot="1" x14ac:dyDescent="0.35">
      <c r="A91" s="328"/>
      <c r="B91" s="675"/>
      <c r="C91" s="676"/>
      <c r="D91" s="654" t="s">
        <v>269</v>
      </c>
      <c r="E91" s="655">
        <v>0</v>
      </c>
      <c r="F91" s="656">
        <v>0</v>
      </c>
      <c r="G91" s="652">
        <v>0</v>
      </c>
      <c r="H91" s="362" t="s">
        <v>170</v>
      </c>
      <c r="I91" s="328"/>
      <c r="J91" s="649"/>
      <c r="K91" s="650"/>
      <c r="L91" s="648" t="s">
        <v>275</v>
      </c>
      <c r="M91" s="645">
        <v>0</v>
      </c>
      <c r="N91" s="642">
        <v>0</v>
      </c>
      <c r="O91" s="643">
        <v>0</v>
      </c>
      <c r="P91" s="383" t="s">
        <v>170</v>
      </c>
      <c r="Q91" s="328"/>
    </row>
    <row r="92" spans="1:17" s="11" customFormat="1" ht="27.75" customHeight="1" thickBot="1" x14ac:dyDescent="0.35">
      <c r="A92" s="328"/>
      <c r="B92" s="675"/>
      <c r="C92" s="676"/>
      <c r="D92" s="654"/>
      <c r="E92" s="655"/>
      <c r="F92" s="656"/>
      <c r="G92" s="652"/>
      <c r="H92" s="363" t="s">
        <v>171</v>
      </c>
      <c r="I92" s="328"/>
      <c r="J92" s="649"/>
      <c r="K92" s="650"/>
      <c r="L92" s="648"/>
      <c r="M92" s="645"/>
      <c r="N92" s="642"/>
      <c r="O92" s="643"/>
      <c r="P92" s="384" t="s">
        <v>171</v>
      </c>
      <c r="Q92" s="328"/>
    </row>
    <row r="93" spans="1:17" s="11" customFormat="1" ht="27.75" customHeight="1" thickBot="1" x14ac:dyDescent="0.35">
      <c r="A93" s="328"/>
      <c r="B93" s="675"/>
      <c r="C93" s="676"/>
      <c r="D93" s="654"/>
      <c r="E93" s="655"/>
      <c r="F93" s="656"/>
      <c r="G93" s="652"/>
      <c r="H93" s="364" t="s">
        <v>172</v>
      </c>
      <c r="I93" s="328"/>
      <c r="J93" s="649"/>
      <c r="K93" s="650"/>
      <c r="L93" s="648"/>
      <c r="M93" s="645"/>
      <c r="N93" s="642"/>
      <c r="O93" s="643"/>
      <c r="P93" s="385" t="s">
        <v>172</v>
      </c>
      <c r="Q93" s="328"/>
    </row>
    <row r="94" spans="1:17" s="28" customFormat="1" ht="27.75" customHeight="1" thickBot="1" x14ac:dyDescent="0.5">
      <c r="A94" s="329"/>
      <c r="B94" s="675"/>
      <c r="C94" s="676" t="s">
        <v>26</v>
      </c>
      <c r="D94" s="677" t="s">
        <v>270</v>
      </c>
      <c r="E94" s="655">
        <v>0</v>
      </c>
      <c r="F94" s="656">
        <v>0</v>
      </c>
      <c r="G94" s="652">
        <v>0</v>
      </c>
      <c r="H94" s="362" t="s">
        <v>70</v>
      </c>
      <c r="I94" s="329"/>
      <c r="J94" s="649"/>
      <c r="K94" s="646" t="s">
        <v>26</v>
      </c>
      <c r="L94" s="648" t="s">
        <v>352</v>
      </c>
      <c r="M94" s="645">
        <v>0</v>
      </c>
      <c r="N94" s="642">
        <v>0</v>
      </c>
      <c r="O94" s="643">
        <v>0</v>
      </c>
      <c r="P94" s="383" t="s">
        <v>157</v>
      </c>
      <c r="Q94" s="329"/>
    </row>
    <row r="95" spans="1:17" ht="27.75" customHeight="1" thickBot="1" x14ac:dyDescent="0.3">
      <c r="A95" s="320"/>
      <c r="B95" s="675"/>
      <c r="C95" s="676"/>
      <c r="D95" s="677"/>
      <c r="E95" s="655"/>
      <c r="F95" s="656"/>
      <c r="G95" s="652"/>
      <c r="H95" s="363" t="s">
        <v>71</v>
      </c>
      <c r="I95" s="320"/>
      <c r="J95" s="649"/>
      <c r="K95" s="646"/>
      <c r="L95" s="648"/>
      <c r="M95" s="645"/>
      <c r="N95" s="642"/>
      <c r="O95" s="643"/>
      <c r="P95" s="384" t="s">
        <v>158</v>
      </c>
      <c r="Q95" s="320"/>
    </row>
    <row r="96" spans="1:17" ht="27.75" customHeight="1" thickBot="1" x14ac:dyDescent="0.3">
      <c r="A96" s="320"/>
      <c r="B96" s="675"/>
      <c r="C96" s="676"/>
      <c r="D96" s="677"/>
      <c r="E96" s="655"/>
      <c r="F96" s="656"/>
      <c r="G96" s="652"/>
      <c r="H96" s="364" t="s">
        <v>72</v>
      </c>
      <c r="I96" s="320"/>
      <c r="J96" s="649"/>
      <c r="K96" s="646"/>
      <c r="L96" s="648"/>
      <c r="M96" s="645"/>
      <c r="N96" s="642"/>
      <c r="O96" s="643"/>
      <c r="P96" s="385" t="s">
        <v>159</v>
      </c>
      <c r="Q96" s="320"/>
    </row>
    <row r="97" spans="1:17" ht="27.75" customHeight="1" thickBot="1" x14ac:dyDescent="0.3">
      <c r="A97" s="320"/>
      <c r="B97" s="675"/>
      <c r="C97" s="676"/>
      <c r="D97" s="678" t="s">
        <v>406</v>
      </c>
      <c r="E97" s="655">
        <v>0</v>
      </c>
      <c r="F97" s="656">
        <v>0</v>
      </c>
      <c r="G97" s="652">
        <v>0</v>
      </c>
      <c r="H97" s="372" t="s">
        <v>330</v>
      </c>
      <c r="I97" s="320"/>
      <c r="J97" s="649"/>
      <c r="K97" s="647"/>
      <c r="L97" s="653" t="s">
        <v>407</v>
      </c>
      <c r="M97" s="645">
        <v>0</v>
      </c>
      <c r="N97" s="642">
        <v>0</v>
      </c>
      <c r="O97" s="643">
        <v>0</v>
      </c>
      <c r="P97" s="383" t="s">
        <v>89</v>
      </c>
      <c r="Q97" s="320"/>
    </row>
    <row r="98" spans="1:17" ht="27.75" customHeight="1" thickBot="1" x14ac:dyDescent="0.3">
      <c r="A98" s="320"/>
      <c r="B98" s="675"/>
      <c r="C98" s="676"/>
      <c r="D98" s="679"/>
      <c r="E98" s="655"/>
      <c r="F98" s="656"/>
      <c r="G98" s="652"/>
      <c r="H98" s="365" t="s">
        <v>331</v>
      </c>
      <c r="I98" s="320"/>
      <c r="J98" s="649"/>
      <c r="K98" s="647"/>
      <c r="L98" s="653"/>
      <c r="M98" s="645"/>
      <c r="N98" s="642"/>
      <c r="O98" s="643"/>
      <c r="P98" s="384" t="s">
        <v>364</v>
      </c>
      <c r="Q98" s="320"/>
    </row>
    <row r="99" spans="1:17" ht="27.75" customHeight="1" thickBot="1" x14ac:dyDescent="0.3">
      <c r="A99" s="320"/>
      <c r="B99" s="675"/>
      <c r="C99" s="676"/>
      <c r="D99" s="679"/>
      <c r="E99" s="655"/>
      <c r="F99" s="656"/>
      <c r="G99" s="652"/>
      <c r="H99" s="366" t="s">
        <v>73</v>
      </c>
      <c r="I99" s="320"/>
      <c r="J99" s="649"/>
      <c r="K99" s="647"/>
      <c r="L99" s="653"/>
      <c r="M99" s="645"/>
      <c r="N99" s="642"/>
      <c r="O99" s="643"/>
      <c r="P99" s="385" t="s">
        <v>90</v>
      </c>
      <c r="Q99" s="320"/>
    </row>
    <row r="100" spans="1:17" ht="27.75" customHeight="1" thickBot="1" x14ac:dyDescent="0.3">
      <c r="A100" s="320"/>
      <c r="B100" s="675"/>
      <c r="C100" s="676"/>
      <c r="D100" s="654" t="s">
        <v>271</v>
      </c>
      <c r="E100" s="655">
        <v>0</v>
      </c>
      <c r="F100" s="656">
        <v>0</v>
      </c>
      <c r="G100" s="652">
        <v>0</v>
      </c>
      <c r="H100" s="362" t="s">
        <v>74</v>
      </c>
      <c r="I100" s="320"/>
      <c r="J100" s="649"/>
      <c r="K100" s="647"/>
      <c r="L100" s="648" t="s">
        <v>276</v>
      </c>
      <c r="M100" s="645">
        <v>0</v>
      </c>
      <c r="N100" s="642">
        <v>0</v>
      </c>
      <c r="O100" s="643">
        <v>0</v>
      </c>
      <c r="P100" s="383" t="s">
        <v>173</v>
      </c>
      <c r="Q100" s="320"/>
    </row>
    <row r="101" spans="1:17" ht="27.75" customHeight="1" thickBot="1" x14ac:dyDescent="0.3">
      <c r="A101" s="320"/>
      <c r="B101" s="675"/>
      <c r="C101" s="676"/>
      <c r="D101" s="654"/>
      <c r="E101" s="655"/>
      <c r="F101" s="656"/>
      <c r="G101" s="652"/>
      <c r="H101" s="363" t="s">
        <v>75</v>
      </c>
      <c r="I101" s="320"/>
      <c r="J101" s="649"/>
      <c r="K101" s="647"/>
      <c r="L101" s="648"/>
      <c r="M101" s="645"/>
      <c r="N101" s="642"/>
      <c r="O101" s="643"/>
      <c r="P101" s="384" t="s">
        <v>174</v>
      </c>
      <c r="Q101" s="320"/>
    </row>
    <row r="102" spans="1:17" ht="27.75" customHeight="1" thickBot="1" x14ac:dyDescent="0.3">
      <c r="A102" s="320"/>
      <c r="B102" s="675"/>
      <c r="C102" s="676"/>
      <c r="D102" s="654"/>
      <c r="E102" s="655"/>
      <c r="F102" s="656"/>
      <c r="G102" s="652"/>
      <c r="H102" s="364" t="s">
        <v>76</v>
      </c>
      <c r="I102" s="320"/>
      <c r="J102" s="649"/>
      <c r="K102" s="647"/>
      <c r="L102" s="648"/>
      <c r="M102" s="645"/>
      <c r="N102" s="642"/>
      <c r="O102" s="643"/>
      <c r="P102" s="385" t="s">
        <v>175</v>
      </c>
      <c r="Q102" s="320"/>
    </row>
    <row r="103" spans="1:17" ht="27.75" customHeight="1" thickBot="1" x14ac:dyDescent="0.3">
      <c r="A103" s="320"/>
      <c r="B103" s="675"/>
      <c r="C103" s="699"/>
      <c r="D103" s="654" t="s">
        <v>312</v>
      </c>
      <c r="E103" s="655">
        <v>0</v>
      </c>
      <c r="F103" s="656">
        <v>0</v>
      </c>
      <c r="G103" s="652">
        <v>0</v>
      </c>
      <c r="H103" s="362" t="s">
        <v>332</v>
      </c>
      <c r="I103" s="320"/>
      <c r="J103" s="649"/>
      <c r="K103" s="647"/>
      <c r="L103" s="648" t="s">
        <v>353</v>
      </c>
      <c r="M103" s="645">
        <v>0</v>
      </c>
      <c r="N103" s="642">
        <v>0</v>
      </c>
      <c r="O103" s="643">
        <v>0</v>
      </c>
      <c r="P103" s="383" t="s">
        <v>207</v>
      </c>
      <c r="Q103" s="320"/>
    </row>
    <row r="104" spans="1:17" ht="27.75" customHeight="1" thickBot="1" x14ac:dyDescent="0.3">
      <c r="A104" s="320"/>
      <c r="B104" s="675"/>
      <c r="C104" s="699"/>
      <c r="D104" s="654"/>
      <c r="E104" s="655"/>
      <c r="F104" s="656"/>
      <c r="G104" s="652"/>
      <c r="H104" s="363" t="s">
        <v>333</v>
      </c>
      <c r="I104" s="320"/>
      <c r="J104" s="649"/>
      <c r="K104" s="647"/>
      <c r="L104" s="648"/>
      <c r="M104" s="645"/>
      <c r="N104" s="642"/>
      <c r="O104" s="643"/>
      <c r="P104" s="384" t="s">
        <v>208</v>
      </c>
      <c r="Q104" s="320"/>
    </row>
    <row r="105" spans="1:17" ht="27.75" customHeight="1" thickBot="1" x14ac:dyDescent="0.3">
      <c r="A105" s="320"/>
      <c r="B105" s="675"/>
      <c r="C105" s="699"/>
      <c r="D105" s="654"/>
      <c r="E105" s="655"/>
      <c r="F105" s="656"/>
      <c r="G105" s="652"/>
      <c r="H105" s="364" t="s">
        <v>334</v>
      </c>
      <c r="I105" s="320"/>
      <c r="J105" s="649"/>
      <c r="K105" s="647"/>
      <c r="L105" s="648"/>
      <c r="M105" s="645"/>
      <c r="N105" s="642"/>
      <c r="O105" s="643"/>
      <c r="P105" s="385" t="s">
        <v>209</v>
      </c>
      <c r="Q105" s="320"/>
    </row>
    <row r="106" spans="1:17" ht="27.75" customHeight="1" thickBot="1" x14ac:dyDescent="0.3">
      <c r="A106" s="320"/>
      <c r="B106" s="675"/>
      <c r="C106" s="660" t="s">
        <v>64</v>
      </c>
      <c r="D106" s="661" t="s">
        <v>313</v>
      </c>
      <c r="E106" s="655">
        <v>0</v>
      </c>
      <c r="F106" s="656">
        <v>0</v>
      </c>
      <c r="G106" s="662" t="s">
        <v>85</v>
      </c>
      <c r="H106" s="367" t="s">
        <v>335</v>
      </c>
      <c r="I106" s="320"/>
      <c r="J106" s="649"/>
      <c r="K106" s="669" t="s">
        <v>87</v>
      </c>
      <c r="L106" s="663" t="s">
        <v>313</v>
      </c>
      <c r="M106" s="645">
        <f>E106</f>
        <v>0</v>
      </c>
      <c r="N106" s="642">
        <f>F106</f>
        <v>0</v>
      </c>
      <c r="O106" s="643" t="str">
        <f>G106</f>
        <v>N/A</v>
      </c>
      <c r="P106" s="389" t="s">
        <v>335</v>
      </c>
      <c r="Q106" s="320"/>
    </row>
    <row r="107" spans="1:17" ht="27.75" customHeight="1" thickBot="1" x14ac:dyDescent="0.3">
      <c r="A107" s="320"/>
      <c r="B107" s="675"/>
      <c r="C107" s="660"/>
      <c r="D107" s="661"/>
      <c r="E107" s="655"/>
      <c r="F107" s="656"/>
      <c r="G107" s="652"/>
      <c r="H107" s="368" t="s">
        <v>336</v>
      </c>
      <c r="I107" s="320"/>
      <c r="J107" s="649"/>
      <c r="K107" s="669"/>
      <c r="L107" s="663"/>
      <c r="M107" s="645"/>
      <c r="N107" s="642"/>
      <c r="O107" s="643"/>
      <c r="P107" s="390" t="s">
        <v>336</v>
      </c>
      <c r="Q107" s="320"/>
    </row>
    <row r="108" spans="1:17" ht="27.75" customHeight="1" thickBot="1" x14ac:dyDescent="0.3">
      <c r="A108" s="320"/>
      <c r="B108" s="675"/>
      <c r="C108" s="660"/>
      <c r="D108" s="661"/>
      <c r="E108" s="655"/>
      <c r="F108" s="656"/>
      <c r="G108" s="652"/>
      <c r="H108" s="369" t="s">
        <v>337</v>
      </c>
      <c r="I108" s="320"/>
      <c r="J108" s="649"/>
      <c r="K108" s="669"/>
      <c r="L108" s="663"/>
      <c r="M108" s="645"/>
      <c r="N108" s="642"/>
      <c r="O108" s="643"/>
      <c r="P108" s="391" t="s">
        <v>337</v>
      </c>
      <c r="Q108" s="320"/>
    </row>
    <row r="109" spans="1:17" ht="27.75" customHeight="1" thickBot="1" x14ac:dyDescent="0.3">
      <c r="A109" s="320"/>
      <c r="B109" s="675"/>
      <c r="C109" s="660"/>
      <c r="D109" s="664" t="s">
        <v>402</v>
      </c>
      <c r="E109" s="655">
        <v>0</v>
      </c>
      <c r="F109" s="656">
        <v>0</v>
      </c>
      <c r="G109" s="662" t="s">
        <v>85</v>
      </c>
      <c r="H109" s="367" t="s">
        <v>77</v>
      </c>
      <c r="I109" s="320"/>
      <c r="J109" s="649"/>
      <c r="K109" s="669"/>
      <c r="L109" s="668" t="s">
        <v>405</v>
      </c>
      <c r="M109" s="645">
        <f>E109</f>
        <v>0</v>
      </c>
      <c r="N109" s="642">
        <f>F109</f>
        <v>0</v>
      </c>
      <c r="O109" s="643" t="str">
        <f>G109</f>
        <v>N/A</v>
      </c>
      <c r="P109" s="389" t="s">
        <v>77</v>
      </c>
      <c r="Q109" s="320"/>
    </row>
    <row r="110" spans="1:17" ht="27.75" customHeight="1" thickBot="1" x14ac:dyDescent="0.3">
      <c r="A110" s="320"/>
      <c r="B110" s="675"/>
      <c r="C110" s="660"/>
      <c r="D110" s="664"/>
      <c r="E110" s="665"/>
      <c r="F110" s="666"/>
      <c r="G110" s="652"/>
      <c r="H110" s="368" t="s">
        <v>78</v>
      </c>
      <c r="I110" s="320"/>
      <c r="J110" s="649"/>
      <c r="K110" s="669"/>
      <c r="L110" s="668"/>
      <c r="M110" s="645"/>
      <c r="N110" s="642"/>
      <c r="O110" s="643"/>
      <c r="P110" s="390" t="s">
        <v>365</v>
      </c>
      <c r="Q110" s="320"/>
    </row>
    <row r="111" spans="1:17" ht="27.75" customHeight="1" thickBot="1" x14ac:dyDescent="0.3">
      <c r="A111" s="320"/>
      <c r="B111" s="675"/>
      <c r="C111" s="660"/>
      <c r="D111" s="664"/>
      <c r="E111" s="665"/>
      <c r="F111" s="666"/>
      <c r="G111" s="652"/>
      <c r="H111" s="369" t="s">
        <v>79</v>
      </c>
      <c r="I111" s="320"/>
      <c r="J111" s="649"/>
      <c r="K111" s="669"/>
      <c r="L111" s="668"/>
      <c r="M111" s="645"/>
      <c r="N111" s="642"/>
      <c r="O111" s="643"/>
      <c r="P111" s="391" t="s">
        <v>79</v>
      </c>
      <c r="Q111" s="320"/>
    </row>
    <row r="112" spans="1:17" ht="27.75" customHeight="1" thickBot="1" x14ac:dyDescent="0.3">
      <c r="A112" s="320"/>
      <c r="B112" s="675"/>
      <c r="C112" s="660"/>
      <c r="D112" s="664" t="s">
        <v>403</v>
      </c>
      <c r="E112" s="655">
        <v>0</v>
      </c>
      <c r="F112" s="656">
        <v>0</v>
      </c>
      <c r="G112" s="662" t="s">
        <v>85</v>
      </c>
      <c r="H112" s="373" t="s">
        <v>338</v>
      </c>
      <c r="I112" s="320"/>
      <c r="J112" s="649"/>
      <c r="K112" s="669"/>
      <c r="L112" s="668" t="s">
        <v>404</v>
      </c>
      <c r="M112" s="645">
        <f>E112</f>
        <v>0</v>
      </c>
      <c r="N112" s="642">
        <f>F112</f>
        <v>0</v>
      </c>
      <c r="O112" s="644" t="s">
        <v>85</v>
      </c>
      <c r="P112" s="389" t="s">
        <v>338</v>
      </c>
      <c r="Q112" s="320"/>
    </row>
    <row r="113" spans="1:54" ht="27.75" customHeight="1" thickBot="1" x14ac:dyDescent="0.3">
      <c r="A113" s="320"/>
      <c r="B113" s="675"/>
      <c r="C113" s="660"/>
      <c r="D113" s="664"/>
      <c r="E113" s="655"/>
      <c r="F113" s="656"/>
      <c r="G113" s="652"/>
      <c r="H113" s="374" t="s">
        <v>339</v>
      </c>
      <c r="I113" s="320"/>
      <c r="J113" s="649"/>
      <c r="K113" s="669"/>
      <c r="L113" s="668"/>
      <c r="M113" s="645"/>
      <c r="N113" s="642"/>
      <c r="O113" s="644"/>
      <c r="P113" s="390" t="s">
        <v>339</v>
      </c>
      <c r="Q113" s="320"/>
    </row>
    <row r="114" spans="1:54" ht="27.75" customHeight="1" thickBot="1" x14ac:dyDescent="0.3">
      <c r="A114" s="320"/>
      <c r="B114" s="675"/>
      <c r="C114" s="660"/>
      <c r="D114" s="667"/>
      <c r="E114" s="655"/>
      <c r="F114" s="656"/>
      <c r="G114" s="652"/>
      <c r="H114" s="375" t="s">
        <v>340</v>
      </c>
      <c r="I114" s="320"/>
      <c r="J114" s="649"/>
      <c r="K114" s="669"/>
      <c r="L114" s="668"/>
      <c r="M114" s="645"/>
      <c r="N114" s="642"/>
      <c r="O114" s="644"/>
      <c r="P114" s="391" t="s">
        <v>340</v>
      </c>
      <c r="Q114" s="320"/>
    </row>
    <row r="115" spans="1:54" ht="27.75" customHeight="1" thickBot="1" x14ac:dyDescent="0.4">
      <c r="A115" s="320"/>
      <c r="B115" s="376"/>
      <c r="C115" s="377"/>
      <c r="D115" s="378" t="s">
        <v>80</v>
      </c>
      <c r="E115" s="379">
        <f>SUM(E43:E114)</f>
        <v>0</v>
      </c>
      <c r="F115" s="380">
        <f>SUM(F43:F114)</f>
        <v>0</v>
      </c>
      <c r="G115" s="381">
        <f>SUM(G43:G114)</f>
        <v>0</v>
      </c>
      <c r="H115" s="382"/>
      <c r="I115" s="320"/>
      <c r="J115" s="392"/>
      <c r="K115" s="392"/>
      <c r="L115" s="453" t="s">
        <v>80</v>
      </c>
      <c r="M115" s="393">
        <f>SUM(M43:M114)</f>
        <v>0</v>
      </c>
      <c r="N115" s="394">
        <f>SUM(N43:N114)</f>
        <v>0</v>
      </c>
      <c r="O115" s="395">
        <f>SUM(O43:O114)</f>
        <v>0</v>
      </c>
      <c r="P115" s="392"/>
      <c r="Q115" s="320"/>
    </row>
    <row r="116" spans="1:54" ht="20.149999999999999" customHeight="1" x14ac:dyDescent="0.25">
      <c r="A116" s="320"/>
      <c r="B116" s="320"/>
      <c r="C116" s="320"/>
      <c r="D116" s="320"/>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c r="AA116" s="324"/>
      <c r="AB116" s="324"/>
      <c r="AC116" s="320"/>
      <c r="AD116" s="320"/>
      <c r="AE116" s="320"/>
      <c r="AF116" s="320"/>
      <c r="AG116" s="320"/>
      <c r="AH116" s="320"/>
      <c r="AI116" s="320"/>
      <c r="AJ116" s="320"/>
      <c r="AK116" s="320"/>
      <c r="AL116" s="320"/>
      <c r="AM116" s="320"/>
      <c r="AN116" s="320"/>
      <c r="AO116" s="320"/>
      <c r="AP116" s="320"/>
      <c r="AQ116" s="320"/>
      <c r="AR116" s="320"/>
      <c r="AS116" s="320"/>
      <c r="AT116" s="320"/>
      <c r="AU116" s="320"/>
      <c r="AV116" s="320"/>
      <c r="AW116" s="320"/>
      <c r="AX116" s="320"/>
      <c r="AY116" s="320"/>
      <c r="AZ116" s="320"/>
      <c r="BA116" s="320"/>
      <c r="BB116" s="320"/>
    </row>
    <row r="117" spans="1:54" x14ac:dyDescent="0.25">
      <c r="A117"/>
      <c r="I117"/>
      <c r="Q117"/>
    </row>
    <row r="118" spans="1:54" x14ac:dyDescent="0.25">
      <c r="A118"/>
      <c r="I118"/>
      <c r="Q118"/>
    </row>
    <row r="119" spans="1:54" x14ac:dyDescent="0.25">
      <c r="A119"/>
      <c r="I119"/>
      <c r="Q119"/>
    </row>
    <row r="120" spans="1:54" x14ac:dyDescent="0.25">
      <c r="A120"/>
      <c r="I120"/>
      <c r="Q120"/>
    </row>
    <row r="121" spans="1:54" x14ac:dyDescent="0.25">
      <c r="A121"/>
      <c r="I121"/>
      <c r="Q121"/>
    </row>
    <row r="122" spans="1:54" x14ac:dyDescent="0.25">
      <c r="A122"/>
      <c r="I122"/>
      <c r="Q122"/>
    </row>
    <row r="123" spans="1:54" x14ac:dyDescent="0.25">
      <c r="A123"/>
      <c r="I123"/>
      <c r="Q123"/>
    </row>
    <row r="124" spans="1:54" x14ac:dyDescent="0.25">
      <c r="A124"/>
      <c r="I124"/>
      <c r="Q124"/>
    </row>
    <row r="125" spans="1:54" x14ac:dyDescent="0.25">
      <c r="A125"/>
      <c r="I125"/>
      <c r="Q125"/>
    </row>
    <row r="126" spans="1:54" x14ac:dyDescent="0.25">
      <c r="A126"/>
      <c r="I126"/>
      <c r="Q126"/>
    </row>
    <row r="127" spans="1:54" x14ac:dyDescent="0.25">
      <c r="A127"/>
      <c r="I127"/>
      <c r="Q127"/>
    </row>
    <row r="128" spans="1:54" x14ac:dyDescent="0.25">
      <c r="A128"/>
      <c r="I128"/>
      <c r="Q128"/>
    </row>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sheetData>
  <customSheetViews>
    <customSheetView guid="{99497194-077F-446C-BE03-5E668E9DE572}" scale="80" showGridLines="0" topLeftCell="A88">
      <selection sqref="A1:Q113"/>
    </customSheetView>
    <customSheetView guid="{2D17B48B-A2A1-4A43-8007-487DCCE7E207}" scale="80" showGridLines="0" hiddenRows="1">
      <selection activeCell="Q113" sqref="B1:Q113"/>
      <rowBreaks count="1" manualBreakCount="1">
        <brk id="35" max="16383" man="1"/>
      </rowBreaks>
      <colBreaks count="1" manualBreakCount="1">
        <brk id="8" max="1048575" man="1"/>
      </colBreaks>
      <pageMargins left="0.7" right="0.7" top="0.75" bottom="0.75" header="0.3" footer="0.3"/>
      <pageSetup paperSize="9" scale="43" orientation="portrait" r:id="rId1"/>
    </customSheetView>
    <customSheetView guid="{665AF3AB-9F35-47F1-9600-7B65F917BBEA}" scale="75" showGridLines="0" hiddenRows="1">
      <selection sqref="A1:XFD1"/>
      <rowBreaks count="1" manualBreakCount="1">
        <brk id="35" max="16383" man="1"/>
      </rowBreaks>
      <colBreaks count="1" manualBreakCount="1">
        <brk id="8" max="1048575" man="1"/>
      </colBreaks>
      <pageMargins left="0.7" right="0.7" top="0.75" bottom="0.75" header="0.3" footer="0.3"/>
      <pageSetup paperSize="9" scale="43" orientation="portrait" r:id="rId2"/>
    </customSheetView>
  </customSheetViews>
  <mergeCells count="225">
    <mergeCell ref="K22:L22"/>
    <mergeCell ref="K9:L9"/>
    <mergeCell ref="K10:O10"/>
    <mergeCell ref="E91:E93"/>
    <mergeCell ref="F91:F93"/>
    <mergeCell ref="G91:G93"/>
    <mergeCell ref="D88:D90"/>
    <mergeCell ref="E88:E90"/>
    <mergeCell ref="F88:F90"/>
    <mergeCell ref="G76:G78"/>
    <mergeCell ref="G79:G81"/>
    <mergeCell ref="G82:G84"/>
    <mergeCell ref="D85:D87"/>
    <mergeCell ref="E85:E87"/>
    <mergeCell ref="F85:F87"/>
    <mergeCell ref="G85:G87"/>
    <mergeCell ref="G73:G75"/>
    <mergeCell ref="G55:G57"/>
    <mergeCell ref="D58:D60"/>
    <mergeCell ref="E58:E60"/>
    <mergeCell ref="F58:F60"/>
    <mergeCell ref="G58:G60"/>
    <mergeCell ref="M88:M90"/>
    <mergeCell ref="N88:N90"/>
    <mergeCell ref="C70:C78"/>
    <mergeCell ref="D76:D78"/>
    <mergeCell ref="E76:E78"/>
    <mergeCell ref="F76:F78"/>
    <mergeCell ref="E73:E75"/>
    <mergeCell ref="G61:G63"/>
    <mergeCell ref="F64:F66"/>
    <mergeCell ref="G64:G66"/>
    <mergeCell ref="C94:C105"/>
    <mergeCell ref="D70:D72"/>
    <mergeCell ref="E70:E72"/>
    <mergeCell ref="F70:F72"/>
    <mergeCell ref="F67:F69"/>
    <mergeCell ref="G67:G69"/>
    <mergeCell ref="D73:D75"/>
    <mergeCell ref="D61:D63"/>
    <mergeCell ref="E61:E63"/>
    <mergeCell ref="D64:D66"/>
    <mergeCell ref="E64:E66"/>
    <mergeCell ref="E67:E69"/>
    <mergeCell ref="D103:D105"/>
    <mergeCell ref="E103:E105"/>
    <mergeCell ref="F103:F105"/>
    <mergeCell ref="G103:G105"/>
    <mergeCell ref="B43:B60"/>
    <mergeCell ref="C43:C51"/>
    <mergeCell ref="D43:D45"/>
    <mergeCell ref="E43:E45"/>
    <mergeCell ref="D46:D48"/>
    <mergeCell ref="E46:E48"/>
    <mergeCell ref="D49:D51"/>
    <mergeCell ref="E49:E51"/>
    <mergeCell ref="C52:C57"/>
    <mergeCell ref="D52:D54"/>
    <mergeCell ref="E52:E54"/>
    <mergeCell ref="D55:D57"/>
    <mergeCell ref="E55:E57"/>
    <mergeCell ref="C58:C60"/>
    <mergeCell ref="C9:D9"/>
    <mergeCell ref="C22:D22"/>
    <mergeCell ref="C10:G10"/>
    <mergeCell ref="D67:D69"/>
    <mergeCell ref="F46:F48"/>
    <mergeCell ref="G46:G48"/>
    <mergeCell ref="C42:D42"/>
    <mergeCell ref="F49:F51"/>
    <mergeCell ref="G49:G51"/>
    <mergeCell ref="F43:F45"/>
    <mergeCell ref="G43:G45"/>
    <mergeCell ref="F55:F57"/>
    <mergeCell ref="F52:F54"/>
    <mergeCell ref="G52:G54"/>
    <mergeCell ref="C61:C69"/>
    <mergeCell ref="J61:J84"/>
    <mergeCell ref="K61:K69"/>
    <mergeCell ref="K70:K78"/>
    <mergeCell ref="F73:F75"/>
    <mergeCell ref="F61:F63"/>
    <mergeCell ref="L76:L78"/>
    <mergeCell ref="L79:L81"/>
    <mergeCell ref="L43:L45"/>
    <mergeCell ref="L46:L48"/>
    <mergeCell ref="L49:L51"/>
    <mergeCell ref="L52:L54"/>
    <mergeCell ref="L55:L57"/>
    <mergeCell ref="F79:F81"/>
    <mergeCell ref="G70:G72"/>
    <mergeCell ref="K43:K51"/>
    <mergeCell ref="K42:L42"/>
    <mergeCell ref="J43:J60"/>
    <mergeCell ref="L82:L84"/>
    <mergeCell ref="B85:B114"/>
    <mergeCell ref="C85:C93"/>
    <mergeCell ref="L85:L87"/>
    <mergeCell ref="L91:L93"/>
    <mergeCell ref="D94:D96"/>
    <mergeCell ref="E94:E96"/>
    <mergeCell ref="F94:F96"/>
    <mergeCell ref="G94:G96"/>
    <mergeCell ref="D97:D99"/>
    <mergeCell ref="E97:E99"/>
    <mergeCell ref="F97:F99"/>
    <mergeCell ref="K79:K84"/>
    <mergeCell ref="G88:G90"/>
    <mergeCell ref="D91:D93"/>
    <mergeCell ref="D79:D81"/>
    <mergeCell ref="B61:B84"/>
    <mergeCell ref="C79:C84"/>
    <mergeCell ref="D82:D84"/>
    <mergeCell ref="E82:E84"/>
    <mergeCell ref="F82:F84"/>
    <mergeCell ref="E79:E81"/>
    <mergeCell ref="C106:C114"/>
    <mergeCell ref="D106:D108"/>
    <mergeCell ref="E106:E108"/>
    <mergeCell ref="F106:F108"/>
    <mergeCell ref="G106:G108"/>
    <mergeCell ref="L106:L108"/>
    <mergeCell ref="M106:M108"/>
    <mergeCell ref="D109:D111"/>
    <mergeCell ref="E109:E111"/>
    <mergeCell ref="F109:F111"/>
    <mergeCell ref="G109:G111"/>
    <mergeCell ref="D112:D114"/>
    <mergeCell ref="E112:E114"/>
    <mergeCell ref="F112:F114"/>
    <mergeCell ref="G112:G114"/>
    <mergeCell ref="L112:L114"/>
    <mergeCell ref="M112:M114"/>
    <mergeCell ref="K106:K114"/>
    <mergeCell ref="L109:L111"/>
    <mergeCell ref="M109:M111"/>
    <mergeCell ref="M43:M45"/>
    <mergeCell ref="N43:N45"/>
    <mergeCell ref="L58:L60"/>
    <mergeCell ref="M58:M60"/>
    <mergeCell ref="N58:N60"/>
    <mergeCell ref="M67:M69"/>
    <mergeCell ref="N67:N69"/>
    <mergeCell ref="M76:M78"/>
    <mergeCell ref="N76:N78"/>
    <mergeCell ref="L61:L63"/>
    <mergeCell ref="M61:M63"/>
    <mergeCell ref="N61:N63"/>
    <mergeCell ref="M73:M75"/>
    <mergeCell ref="N73:N75"/>
    <mergeCell ref="G97:G99"/>
    <mergeCell ref="L97:L99"/>
    <mergeCell ref="M97:M99"/>
    <mergeCell ref="D100:D102"/>
    <mergeCell ref="E100:E102"/>
    <mergeCell ref="F100:F102"/>
    <mergeCell ref="G100:G102"/>
    <mergeCell ref="L100:L102"/>
    <mergeCell ref="O43:O45"/>
    <mergeCell ref="M46:M48"/>
    <mergeCell ref="N46:N48"/>
    <mergeCell ref="O46:O48"/>
    <mergeCell ref="M49:M51"/>
    <mergeCell ref="N49:N51"/>
    <mergeCell ref="O49:O51"/>
    <mergeCell ref="K52:K57"/>
    <mergeCell ref="M52:M54"/>
    <mergeCell ref="N52:N54"/>
    <mergeCell ref="O52:O54"/>
    <mergeCell ref="M55:M57"/>
    <mergeCell ref="N55:N57"/>
    <mergeCell ref="O55:O57"/>
    <mergeCell ref="O58:O60"/>
    <mergeCell ref="K58:K60"/>
    <mergeCell ref="O61:O63"/>
    <mergeCell ref="M64:M66"/>
    <mergeCell ref="N64:N66"/>
    <mergeCell ref="O64:O66"/>
    <mergeCell ref="O67:O69"/>
    <mergeCell ref="L64:L66"/>
    <mergeCell ref="L67:L69"/>
    <mergeCell ref="M70:M72"/>
    <mergeCell ref="N70:N72"/>
    <mergeCell ref="O70:O72"/>
    <mergeCell ref="K94:K105"/>
    <mergeCell ref="L94:L96"/>
    <mergeCell ref="N97:N99"/>
    <mergeCell ref="O97:O99"/>
    <mergeCell ref="N100:N102"/>
    <mergeCell ref="O100:O102"/>
    <mergeCell ref="N103:N105"/>
    <mergeCell ref="O103:O105"/>
    <mergeCell ref="A1:A2"/>
    <mergeCell ref="O73:O75"/>
    <mergeCell ref="L70:L72"/>
    <mergeCell ref="L73:L75"/>
    <mergeCell ref="O76:O78"/>
    <mergeCell ref="J85:J114"/>
    <mergeCell ref="K85:K93"/>
    <mergeCell ref="L103:L105"/>
    <mergeCell ref="M103:M105"/>
    <mergeCell ref="M85:M87"/>
    <mergeCell ref="N85:N87"/>
    <mergeCell ref="O85:O87"/>
    <mergeCell ref="L88:L90"/>
    <mergeCell ref="M91:M93"/>
    <mergeCell ref="N91:N93"/>
    <mergeCell ref="O91:O93"/>
    <mergeCell ref="N106:N108"/>
    <mergeCell ref="O106:O108"/>
    <mergeCell ref="N109:N111"/>
    <mergeCell ref="O109:O111"/>
    <mergeCell ref="N112:N114"/>
    <mergeCell ref="O112:O114"/>
    <mergeCell ref="M79:M81"/>
    <mergeCell ref="N79:N81"/>
    <mergeCell ref="O79:O81"/>
    <mergeCell ref="M82:M84"/>
    <mergeCell ref="N82:N84"/>
    <mergeCell ref="O82:O84"/>
    <mergeCell ref="M100:M102"/>
    <mergeCell ref="O88:O90"/>
    <mergeCell ref="M94:M96"/>
    <mergeCell ref="N94:N96"/>
    <mergeCell ref="O94:O96"/>
  </mergeCells>
  <dataValidations count="2">
    <dataValidation type="list" allowBlank="1" showInputMessage="1" showErrorMessage="1" sqref="E76:G76 E43:G43 M85:O85 E82:F82 E100:G100 E94:G94 E91:G91 E85:G85 E79:F79 E58:F58 M61:O61 E67:G67 E61:G61 M67:O67 E55:G55 E52:G52 E49:G49 E46:G46 E103:G103 E97:G97 E88:G88 E70:G70 E73:G73 M43:O43 M88:O88 M103:O103 M100:O100 M97:O97 M91:O91 M73:O73 M94:O94 M64:O64 M76:O76 E112:F112 M55:O55 M52:O52 M49:O49 M46:O46 E64:G64 M70:O70 E106:F106" xr:uid="{00000000-0002-0000-0100-000000000000}">
      <formula1>score</formula1>
    </dataValidation>
    <dataValidation allowBlank="1" showErrorMessage="1" sqref="M79:N84 M58:N60 M106:N114 O106:O111" xr:uid="{1457402F-7D55-4849-8536-81A6D10C5727}"/>
  </dataValidations>
  <hyperlinks>
    <hyperlink ref="A1" location="'Index and Introduction'!B6" display="Back to index" xr:uid="{43BB2AE2-81D3-4260-AC84-E05531E1CC04}"/>
  </hyperlinks>
  <pageMargins left="0.7" right="0.7" top="0.75" bottom="0.75" header="0.3" footer="0.3"/>
  <pageSetup paperSize="9" scale="43" orientation="portrait" r:id="rId3"/>
  <rowBreaks count="1" manualBreakCount="1">
    <brk id="39"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F068-7A21-4681-A65D-67ABFB352E26}">
  <sheetPr>
    <tabColor rgb="FF503D65"/>
  </sheetPr>
  <dimension ref="A1:CD47"/>
  <sheetViews>
    <sheetView showGridLines="0" zoomScaleNormal="100" zoomScaleSheetLayoutView="100" workbookViewId="0">
      <selection activeCell="AN1" sqref="AN1:AY1"/>
    </sheetView>
  </sheetViews>
  <sheetFormatPr baseColWidth="10" defaultColWidth="8.7265625" defaultRowHeight="12.5" x14ac:dyDescent="0.25"/>
  <cols>
    <col min="1" max="1" width="6.7265625" customWidth="1"/>
    <col min="2" max="2" width="0.81640625" customWidth="1"/>
    <col min="3" max="3" width="20.7265625" customWidth="1"/>
    <col min="4" max="4" width="2.54296875" customWidth="1"/>
    <col min="5" max="5" width="5.26953125" customWidth="1"/>
    <col min="6" max="7" width="2.54296875" customWidth="1"/>
    <col min="8" max="8" width="5.26953125" customWidth="1"/>
    <col min="9" max="10" width="2.54296875" customWidth="1"/>
    <col min="11" max="11" width="5.26953125" customWidth="1"/>
    <col min="12" max="12" width="2.54296875" customWidth="1"/>
    <col min="13" max="13" width="0.81640625" customWidth="1"/>
    <col min="14" max="14" width="2" customWidth="1"/>
    <col min="15" max="15" width="0.81640625" customWidth="1"/>
    <col min="16" max="16" width="20.7265625" customWidth="1"/>
    <col min="17" max="17" width="2.54296875" customWidth="1"/>
    <col min="18" max="18" width="5.26953125" customWidth="1"/>
    <col min="19" max="20" width="2.54296875" customWidth="1"/>
    <col min="21" max="21" width="5.26953125" customWidth="1"/>
    <col min="22" max="23" width="2.54296875" customWidth="1"/>
    <col min="24" max="24" width="5.26953125" customWidth="1"/>
    <col min="25" max="25" width="2.54296875" customWidth="1"/>
    <col min="26" max="26" width="0.81640625" customWidth="1"/>
    <col min="27" max="27" width="5.7265625" customWidth="1"/>
    <col min="28" max="35" width="2.81640625" customWidth="1"/>
    <col min="36" max="36" width="5.7265625" customWidth="1"/>
    <col min="37" max="37" width="0.81640625" customWidth="1"/>
    <col min="38" max="38" width="20.7265625" customWidth="1"/>
    <col min="39" max="39" width="2.54296875" customWidth="1"/>
    <col min="40" max="40" width="5.26953125" customWidth="1"/>
    <col min="41" max="42" width="2.54296875" customWidth="1"/>
    <col min="43" max="43" width="5.26953125" customWidth="1"/>
    <col min="44" max="45" width="2.54296875" customWidth="1"/>
    <col min="46" max="46" width="5.26953125" customWidth="1"/>
    <col min="47" max="47" width="2.54296875" customWidth="1"/>
    <col min="48" max="48" width="0.81640625" customWidth="1"/>
    <col min="49" max="49" width="2" customWidth="1"/>
    <col min="50" max="50" width="0.81640625" customWidth="1"/>
    <col min="51" max="51" width="20.7265625" customWidth="1"/>
    <col min="52" max="52" width="2.54296875" customWidth="1"/>
    <col min="53" max="53" width="5.26953125" customWidth="1"/>
    <col min="54" max="55" width="2.54296875" customWidth="1"/>
    <col min="56" max="56" width="5.26953125" customWidth="1"/>
    <col min="57" max="58" width="2.54296875" customWidth="1"/>
    <col min="59" max="59" width="5.26953125" customWidth="1"/>
    <col min="60" max="60" width="2.54296875" customWidth="1"/>
    <col min="61" max="61" width="0.81640625" customWidth="1"/>
    <col min="62" max="62" width="5.7265625" customWidth="1"/>
    <col min="63" max="82" width="9.1796875"/>
  </cols>
  <sheetData>
    <row r="1" spans="1:82" ht="26.15" customHeight="1" x14ac:dyDescent="0.25">
      <c r="A1" s="445" t="s">
        <v>295</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J1" s="444"/>
      <c r="AK1" s="444"/>
      <c r="AL1" s="444"/>
      <c r="AM1" s="444"/>
      <c r="AN1" s="620" t="s">
        <v>296</v>
      </c>
      <c r="AO1" s="620"/>
      <c r="AP1" s="620"/>
      <c r="AQ1" s="620"/>
      <c r="AR1" s="620"/>
      <c r="AS1" s="620"/>
      <c r="AT1" s="620"/>
      <c r="AU1" s="620"/>
      <c r="AV1" s="620"/>
      <c r="AW1" s="620"/>
      <c r="AX1" s="620"/>
      <c r="AY1" s="709"/>
      <c r="AZ1" s="444"/>
      <c r="BA1" s="444"/>
      <c r="BB1" s="444"/>
      <c r="BC1" s="444"/>
      <c r="BD1" s="444"/>
      <c r="BE1" s="444"/>
      <c r="BF1" s="444"/>
      <c r="BG1" s="444"/>
      <c r="BH1" s="444"/>
      <c r="BI1" s="444"/>
      <c r="BJ1" s="444"/>
    </row>
    <row r="2" spans="1:82" s="325" customFormat="1" ht="20.149999999999999" customHeight="1" x14ac:dyDescent="0.35">
      <c r="N2" s="322"/>
      <c r="AB2" s="327"/>
      <c r="AC2" s="327"/>
      <c r="AD2" s="327"/>
      <c r="AE2" s="327"/>
      <c r="AF2" s="327"/>
      <c r="AG2" s="327"/>
      <c r="AH2" s="327"/>
      <c r="AI2" s="327"/>
      <c r="BK2" s="327"/>
      <c r="BL2" s="327"/>
      <c r="BM2" s="327"/>
      <c r="BN2" s="327"/>
      <c r="BO2" s="327"/>
      <c r="BP2" s="327"/>
      <c r="BQ2" s="327"/>
      <c r="BR2" s="327"/>
      <c r="BS2" s="327"/>
      <c r="BT2" s="327"/>
      <c r="BU2" s="327"/>
      <c r="BV2" s="327"/>
      <c r="BW2" s="327"/>
      <c r="BX2" s="327"/>
      <c r="BY2" s="327"/>
      <c r="BZ2" s="327"/>
      <c r="CA2" s="327"/>
      <c r="CB2" s="327"/>
      <c r="CC2" s="327"/>
      <c r="CD2" s="327"/>
    </row>
    <row r="3" spans="1:82" s="325" customFormat="1" ht="20.149999999999999" customHeight="1" x14ac:dyDescent="0.5">
      <c r="B3" s="356" t="s">
        <v>261</v>
      </c>
      <c r="C3" s="401"/>
      <c r="D3" s="401"/>
      <c r="E3" s="401"/>
      <c r="F3" s="401"/>
      <c r="G3" s="401"/>
      <c r="H3" s="401"/>
      <c r="I3" s="401"/>
      <c r="J3" s="401"/>
      <c r="K3" s="401"/>
      <c r="L3" s="401"/>
      <c r="M3" s="401"/>
      <c r="N3" s="413"/>
      <c r="O3" s="414"/>
      <c r="P3" s="414"/>
      <c r="Q3" s="414"/>
      <c r="R3" s="414"/>
      <c r="S3" s="414"/>
      <c r="T3" s="414"/>
      <c r="U3" s="414"/>
      <c r="V3" s="414"/>
      <c r="W3" s="414"/>
      <c r="X3" s="414"/>
      <c r="Y3" s="414"/>
      <c r="Z3" s="414"/>
      <c r="AB3" s="327"/>
      <c r="AC3" s="327"/>
      <c r="AD3" s="327"/>
      <c r="AE3" s="327"/>
      <c r="AF3" s="327"/>
      <c r="AG3" s="327"/>
      <c r="AH3" s="327"/>
      <c r="AI3" s="327"/>
      <c r="AK3" s="356" t="s">
        <v>261</v>
      </c>
      <c r="AL3" s="401"/>
      <c r="AM3" s="401"/>
      <c r="AN3" s="401"/>
      <c r="AO3" s="401"/>
      <c r="AP3" s="401"/>
      <c r="AQ3" s="401"/>
      <c r="AR3" s="401"/>
      <c r="AS3" s="401"/>
      <c r="AT3" s="401"/>
      <c r="AU3" s="401"/>
      <c r="AV3" s="401"/>
      <c r="AW3" s="413"/>
      <c r="AX3" s="414"/>
      <c r="AY3" s="414"/>
      <c r="AZ3" s="414"/>
      <c r="BA3" s="414"/>
      <c r="BB3" s="414"/>
      <c r="BC3" s="414"/>
      <c r="BD3" s="414"/>
      <c r="BE3" s="414"/>
      <c r="BF3" s="414"/>
      <c r="BG3" s="414"/>
      <c r="BH3" s="414"/>
      <c r="BI3" s="414"/>
      <c r="BK3" s="327"/>
      <c r="BL3" s="327"/>
      <c r="BM3" s="327"/>
      <c r="BN3" s="327"/>
      <c r="BO3" s="327"/>
      <c r="BP3" s="327"/>
      <c r="BQ3" s="327"/>
      <c r="BR3" s="327"/>
      <c r="BS3" s="327"/>
      <c r="BT3" s="327"/>
      <c r="BU3" s="327"/>
      <c r="BV3" s="327"/>
      <c r="BW3" s="327"/>
      <c r="BX3" s="327"/>
      <c r="BY3" s="327"/>
      <c r="BZ3" s="327"/>
      <c r="CA3" s="327"/>
      <c r="CB3" s="327"/>
      <c r="CC3" s="327"/>
      <c r="CD3" s="327"/>
    </row>
    <row r="4" spans="1:82" s="325" customFormat="1" ht="20.149999999999999" customHeight="1" x14ac:dyDescent="0.5">
      <c r="B4" s="356"/>
      <c r="C4" s="401"/>
      <c r="D4" s="401"/>
      <c r="E4" s="401"/>
      <c r="F4" s="401"/>
      <c r="G4" s="401"/>
      <c r="H4" s="401"/>
      <c r="I4" s="401"/>
      <c r="J4" s="401"/>
      <c r="K4" s="401"/>
      <c r="L4" s="401"/>
      <c r="M4" s="401"/>
      <c r="AB4" s="327"/>
      <c r="AC4" s="327"/>
      <c r="AD4" s="327"/>
      <c r="AE4" s="327"/>
      <c r="AF4" s="327"/>
      <c r="AG4" s="327"/>
      <c r="AH4" s="327"/>
      <c r="AI4" s="327"/>
      <c r="BK4" s="327"/>
      <c r="BL4" s="327"/>
      <c r="BM4" s="327"/>
      <c r="BN4" s="327"/>
      <c r="BO4" s="327"/>
      <c r="BP4" s="327"/>
      <c r="BQ4" s="327"/>
      <c r="BR4" s="327"/>
      <c r="BS4" s="327"/>
      <c r="BT4" s="327"/>
      <c r="BU4" s="327"/>
      <c r="BV4" s="327"/>
      <c r="BW4" s="327"/>
      <c r="BX4" s="327"/>
      <c r="BY4" s="327"/>
      <c r="BZ4" s="327"/>
      <c r="CA4" s="327"/>
      <c r="CB4" s="327"/>
      <c r="CC4" s="327"/>
      <c r="CD4" s="327"/>
    </row>
    <row r="5" spans="1:82" s="336" customFormat="1" ht="45" customHeight="1" x14ac:dyDescent="0.25">
      <c r="A5" s="416"/>
      <c r="B5" s="416"/>
      <c r="C5" s="402" t="s">
        <v>283</v>
      </c>
      <c r="D5" s="402"/>
      <c r="E5" s="402"/>
      <c r="F5" s="417"/>
      <c r="G5" s="417"/>
      <c r="H5" s="417"/>
      <c r="I5" s="417"/>
      <c r="J5" s="417"/>
      <c r="K5" s="417"/>
      <c r="L5" s="417"/>
      <c r="M5" s="417"/>
      <c r="N5" s="417"/>
      <c r="O5" s="417"/>
      <c r="P5" s="417"/>
      <c r="Q5" s="416"/>
      <c r="R5" s="416"/>
      <c r="S5" s="416"/>
      <c r="T5" s="416"/>
      <c r="U5" s="416"/>
      <c r="V5" s="416"/>
      <c r="W5" s="416"/>
      <c r="X5" s="416"/>
      <c r="Y5" s="416"/>
      <c r="Z5" s="416"/>
      <c r="AA5" s="416"/>
      <c r="AB5" s="420"/>
      <c r="AC5" s="420"/>
      <c r="AD5" s="420"/>
      <c r="AE5" s="420"/>
      <c r="AF5" s="420"/>
      <c r="AG5" s="420"/>
      <c r="AH5" s="420"/>
      <c r="AI5" s="420"/>
      <c r="AJ5" s="416"/>
      <c r="AK5" s="416"/>
      <c r="AL5" s="402" t="s">
        <v>283</v>
      </c>
      <c r="AM5" s="416"/>
      <c r="AN5" s="418"/>
      <c r="AO5" s="416"/>
      <c r="AP5" s="416"/>
      <c r="AQ5" s="416"/>
      <c r="AR5" s="416"/>
      <c r="AS5" s="416"/>
      <c r="AT5" s="416"/>
      <c r="AU5" s="416"/>
      <c r="AV5" s="416"/>
      <c r="AW5" s="416"/>
      <c r="AX5" s="416"/>
      <c r="AY5" s="416"/>
      <c r="AZ5" s="416"/>
      <c r="BA5" s="416"/>
      <c r="BB5" s="416"/>
      <c r="BC5" s="416"/>
      <c r="BD5" s="416"/>
      <c r="BE5" s="416"/>
      <c r="BF5" s="416"/>
      <c r="BG5" s="416"/>
      <c r="BH5" s="416"/>
      <c r="BI5" s="416"/>
      <c r="BJ5" s="416"/>
      <c r="BK5" s="335"/>
      <c r="BL5" s="335"/>
      <c r="BM5" s="335"/>
      <c r="BN5" s="335"/>
      <c r="BO5" s="335"/>
      <c r="BP5" s="335"/>
      <c r="BQ5" s="335"/>
      <c r="BR5" s="335"/>
      <c r="BS5" s="335"/>
      <c r="BT5" s="335"/>
      <c r="BU5" s="335"/>
      <c r="BV5" s="335"/>
      <c r="BW5" s="335"/>
      <c r="BX5" s="335"/>
      <c r="BY5" s="335"/>
      <c r="BZ5" s="335"/>
      <c r="CA5" s="335"/>
      <c r="CB5" s="335"/>
      <c r="CC5" s="335"/>
      <c r="CD5" s="335"/>
    </row>
    <row r="6" spans="1:82" s="336" customFormat="1" ht="20.149999999999999" customHeight="1" x14ac:dyDescent="0.25">
      <c r="A6" s="416"/>
      <c r="B6" s="416"/>
      <c r="C6" s="404" t="s">
        <v>246</v>
      </c>
      <c r="D6" s="404"/>
      <c r="E6" s="405">
        <f>'Full CSDA input'!H2</f>
        <v>0</v>
      </c>
      <c r="F6" s="417"/>
      <c r="G6" s="417"/>
      <c r="H6" s="417"/>
      <c r="I6" s="417"/>
      <c r="J6" s="417"/>
      <c r="K6" s="417"/>
      <c r="L6" s="417"/>
      <c r="M6" s="417"/>
      <c r="N6" s="417"/>
      <c r="O6" s="417"/>
      <c r="P6" s="417"/>
      <c r="Q6" s="416"/>
      <c r="R6" s="416"/>
      <c r="S6" s="416"/>
      <c r="T6" s="416"/>
      <c r="U6" s="416"/>
      <c r="V6" s="416"/>
      <c r="W6" s="416"/>
      <c r="X6" s="416"/>
      <c r="Y6" s="416"/>
      <c r="Z6" s="416"/>
      <c r="AA6" s="416"/>
      <c r="AB6" s="420"/>
      <c r="AC6" s="420"/>
      <c r="AD6" s="420"/>
      <c r="AE6" s="420"/>
      <c r="AF6" s="420"/>
      <c r="AG6" s="420"/>
      <c r="AH6" s="420"/>
      <c r="AI6" s="420"/>
      <c r="AJ6" s="416"/>
      <c r="AK6" s="416"/>
      <c r="AL6" s="404" t="s">
        <v>246</v>
      </c>
      <c r="AM6" s="404"/>
      <c r="AN6" s="405">
        <f>E6</f>
        <v>0</v>
      </c>
      <c r="AO6" s="417"/>
      <c r="AP6" s="417"/>
      <c r="AQ6" s="417"/>
      <c r="AR6" s="417"/>
      <c r="AS6" s="417"/>
      <c r="AT6" s="417"/>
      <c r="AU6" s="417"/>
      <c r="AV6" s="417"/>
      <c r="AW6" s="416"/>
      <c r="AX6" s="416"/>
      <c r="AY6" s="416"/>
      <c r="AZ6" s="416"/>
      <c r="BA6" s="416"/>
      <c r="BB6" s="416"/>
      <c r="BC6" s="416"/>
      <c r="BD6" s="416"/>
      <c r="BE6" s="416"/>
      <c r="BF6" s="416"/>
      <c r="BG6" s="416"/>
      <c r="BH6" s="416"/>
      <c r="BI6" s="416"/>
      <c r="BJ6" s="416"/>
      <c r="BK6" s="335"/>
      <c r="BL6" s="335"/>
      <c r="BM6" s="335"/>
      <c r="BN6" s="335"/>
      <c r="BO6" s="335"/>
      <c r="BP6" s="335"/>
      <c r="BQ6" s="335"/>
      <c r="BR6" s="335"/>
      <c r="BS6" s="335"/>
      <c r="BT6" s="335"/>
      <c r="BU6" s="335"/>
      <c r="BV6" s="335"/>
      <c r="BW6" s="335"/>
      <c r="BX6" s="335"/>
      <c r="BY6" s="335"/>
      <c r="BZ6" s="335"/>
      <c r="CA6" s="335"/>
      <c r="CB6" s="335"/>
      <c r="CC6" s="335"/>
      <c r="CD6" s="335"/>
    </row>
    <row r="7" spans="1:82" s="336" customFormat="1" ht="20.149999999999999" customHeight="1" x14ac:dyDescent="0.25">
      <c r="A7" s="416"/>
      <c r="B7" s="416"/>
      <c r="C7" s="407" t="s">
        <v>247</v>
      </c>
      <c r="D7" s="407"/>
      <c r="E7" s="639">
        <f>'Full CSDA input'!H3</f>
        <v>0</v>
      </c>
      <c r="F7" s="640"/>
      <c r="G7" s="640"/>
      <c r="H7" s="640"/>
      <c r="I7" s="640"/>
      <c r="J7" s="640"/>
      <c r="K7" s="640"/>
      <c r="L7" s="640"/>
      <c r="M7" s="640"/>
      <c r="N7" s="417"/>
      <c r="O7" s="417"/>
      <c r="P7" s="417"/>
      <c r="Q7" s="416"/>
      <c r="R7" s="416"/>
      <c r="S7" s="416"/>
      <c r="T7" s="416"/>
      <c r="U7" s="416"/>
      <c r="V7" s="416"/>
      <c r="W7" s="416"/>
      <c r="X7" s="416"/>
      <c r="Y7" s="416"/>
      <c r="Z7" s="416"/>
      <c r="AA7" s="416"/>
      <c r="AB7" s="420"/>
      <c r="AC7" s="420"/>
      <c r="AD7" s="420"/>
      <c r="AE7" s="420"/>
      <c r="AF7" s="420"/>
      <c r="AG7" s="420"/>
      <c r="AH7" s="420"/>
      <c r="AI7" s="420"/>
      <c r="AJ7" s="416"/>
      <c r="AK7" s="416"/>
      <c r="AL7" s="407" t="s">
        <v>247</v>
      </c>
      <c r="AM7" s="407"/>
      <c r="AN7" s="639">
        <f>E7</f>
        <v>0</v>
      </c>
      <c r="AO7" s="640"/>
      <c r="AP7" s="640"/>
      <c r="AQ7" s="640"/>
      <c r="AR7" s="640"/>
      <c r="AS7" s="640"/>
      <c r="AT7" s="640"/>
      <c r="AU7" s="640"/>
      <c r="AV7" s="640"/>
      <c r="AW7" s="416"/>
      <c r="AX7" s="416"/>
      <c r="AY7" s="416"/>
      <c r="AZ7" s="416"/>
      <c r="BA7" s="416"/>
      <c r="BB7" s="416"/>
      <c r="BC7" s="416"/>
      <c r="BD7" s="416"/>
      <c r="BE7" s="416"/>
      <c r="BF7" s="416"/>
      <c r="BG7" s="416"/>
      <c r="BH7" s="416"/>
      <c r="BI7" s="416"/>
      <c r="BJ7" s="416"/>
      <c r="BK7" s="335"/>
      <c r="BL7" s="335"/>
      <c r="BM7" s="335"/>
      <c r="BN7" s="335"/>
      <c r="BO7" s="335"/>
      <c r="BP7" s="335"/>
      <c r="BQ7" s="335"/>
      <c r="BR7" s="335"/>
      <c r="BS7" s="335"/>
      <c r="BT7" s="335"/>
      <c r="BU7" s="335"/>
      <c r="BV7" s="335"/>
      <c r="BW7" s="335"/>
      <c r="BX7" s="335"/>
      <c r="BY7" s="335"/>
      <c r="BZ7" s="335"/>
      <c r="CA7" s="335"/>
      <c r="CB7" s="335"/>
      <c r="CC7" s="335"/>
      <c r="CD7" s="335"/>
    </row>
    <row r="8" spans="1:82" ht="15" customHeight="1" x14ac:dyDescent="0.25">
      <c r="A8" s="406"/>
      <c r="B8" s="713" t="s">
        <v>61</v>
      </c>
      <c r="C8" s="712"/>
      <c r="D8" s="712"/>
      <c r="E8" s="712"/>
      <c r="F8" s="712"/>
      <c r="G8" s="712"/>
      <c r="H8" s="712"/>
      <c r="I8" s="712"/>
      <c r="J8" s="712"/>
      <c r="K8" s="712"/>
      <c r="L8" s="712"/>
      <c r="M8" s="712"/>
      <c r="N8" s="406"/>
      <c r="O8" s="711" t="s">
        <v>15</v>
      </c>
      <c r="P8" s="712"/>
      <c r="Q8" s="712"/>
      <c r="R8" s="712"/>
      <c r="S8" s="712"/>
      <c r="T8" s="712"/>
      <c r="U8" s="712"/>
      <c r="V8" s="712"/>
      <c r="W8" s="712"/>
      <c r="X8" s="712"/>
      <c r="Y8" s="712"/>
      <c r="Z8" s="712"/>
      <c r="AA8" s="419"/>
      <c r="AB8" s="156"/>
      <c r="AC8" s="156"/>
      <c r="AD8" s="156"/>
      <c r="AE8" s="156"/>
      <c r="AF8" s="156"/>
      <c r="AG8" s="156"/>
      <c r="AH8" s="156"/>
      <c r="AI8" s="156"/>
      <c r="AJ8" s="419"/>
      <c r="AK8" s="713" t="s">
        <v>61</v>
      </c>
      <c r="AL8" s="712"/>
      <c r="AM8" s="712"/>
      <c r="AN8" s="712"/>
      <c r="AO8" s="712"/>
      <c r="AP8" s="712"/>
      <c r="AQ8" s="712"/>
      <c r="AR8" s="712"/>
      <c r="AS8" s="712"/>
      <c r="AT8" s="712"/>
      <c r="AU8" s="712"/>
      <c r="AV8" s="712"/>
      <c r="AW8" s="406"/>
      <c r="AX8" s="711" t="s">
        <v>15</v>
      </c>
      <c r="AY8" s="712"/>
      <c r="AZ8" s="712"/>
      <c r="BA8" s="712"/>
      <c r="BB8" s="712"/>
      <c r="BC8" s="712"/>
      <c r="BD8" s="712"/>
      <c r="BE8" s="712"/>
      <c r="BF8" s="712"/>
      <c r="BG8" s="712"/>
      <c r="BH8" s="712"/>
      <c r="BI8" s="712"/>
      <c r="BJ8" s="406"/>
    </row>
    <row r="9" spans="1:82" ht="15" customHeight="1" x14ac:dyDescent="0.25">
      <c r="A9" s="406"/>
      <c r="B9" s="712"/>
      <c r="C9" s="712"/>
      <c r="D9" s="712"/>
      <c r="E9" s="712"/>
      <c r="F9" s="712"/>
      <c r="G9" s="712"/>
      <c r="H9" s="712"/>
      <c r="I9" s="712"/>
      <c r="J9" s="712"/>
      <c r="K9" s="712"/>
      <c r="L9" s="712"/>
      <c r="M9" s="712"/>
      <c r="N9" s="406"/>
      <c r="O9" s="712"/>
      <c r="P9" s="712"/>
      <c r="Q9" s="712"/>
      <c r="R9" s="712"/>
      <c r="S9" s="712"/>
      <c r="T9" s="712"/>
      <c r="U9" s="712"/>
      <c r="V9" s="712"/>
      <c r="W9" s="712"/>
      <c r="X9" s="712"/>
      <c r="Y9" s="712"/>
      <c r="Z9" s="712"/>
      <c r="AA9" s="419"/>
      <c r="AB9" s="156"/>
      <c r="AC9" s="156"/>
      <c r="AD9" s="156"/>
      <c r="AE9" s="156"/>
      <c r="AF9" s="156"/>
      <c r="AG9" s="156"/>
      <c r="AH9" s="156"/>
      <c r="AI9" s="156"/>
      <c r="AJ9" s="419"/>
      <c r="AK9" s="712"/>
      <c r="AL9" s="712"/>
      <c r="AM9" s="712"/>
      <c r="AN9" s="712"/>
      <c r="AO9" s="712"/>
      <c r="AP9" s="712"/>
      <c r="AQ9" s="712"/>
      <c r="AR9" s="712"/>
      <c r="AS9" s="712"/>
      <c r="AT9" s="712"/>
      <c r="AU9" s="712"/>
      <c r="AV9" s="712"/>
      <c r="AW9" s="406"/>
      <c r="AX9" s="712"/>
      <c r="AY9" s="712"/>
      <c r="AZ9" s="712"/>
      <c r="BA9" s="712"/>
      <c r="BB9" s="712"/>
      <c r="BC9" s="712"/>
      <c r="BD9" s="712"/>
      <c r="BE9" s="712"/>
      <c r="BF9" s="712"/>
      <c r="BG9" s="712"/>
      <c r="BH9" s="712"/>
      <c r="BI9" s="712"/>
      <c r="BJ9" s="406"/>
    </row>
    <row r="10" spans="1:82" ht="20.25" customHeight="1" x14ac:dyDescent="0.3">
      <c r="A10" s="406"/>
      <c r="B10" s="31"/>
      <c r="C10" s="41"/>
      <c r="D10" s="636" t="s">
        <v>27</v>
      </c>
      <c r="E10" s="714"/>
      <c r="F10" s="714"/>
      <c r="G10" s="636" t="s">
        <v>58</v>
      </c>
      <c r="H10" s="594"/>
      <c r="I10" s="594"/>
      <c r="J10" s="636" t="s">
        <v>176</v>
      </c>
      <c r="K10" s="594"/>
      <c r="L10" s="594"/>
      <c r="M10" s="32"/>
      <c r="N10" s="406"/>
      <c r="O10" s="36"/>
      <c r="P10" s="42"/>
      <c r="Q10" s="632" t="s">
        <v>56</v>
      </c>
      <c r="R10" s="632"/>
      <c r="S10" s="632"/>
      <c r="T10" s="632" t="s">
        <v>55</v>
      </c>
      <c r="U10" s="594"/>
      <c r="V10" s="594"/>
      <c r="W10" s="632" t="s">
        <v>177</v>
      </c>
      <c r="X10" s="594"/>
      <c r="Y10" s="594"/>
      <c r="Z10" s="36"/>
      <c r="AA10" s="419"/>
      <c r="AB10" s="156"/>
      <c r="AC10" s="156"/>
      <c r="AD10" s="156"/>
      <c r="AE10" s="156"/>
      <c r="AF10" s="156"/>
      <c r="AG10" s="156"/>
      <c r="AH10" s="156"/>
      <c r="AI10" s="156"/>
      <c r="AJ10" s="419"/>
      <c r="AK10" s="31"/>
      <c r="AL10" s="41"/>
      <c r="AM10" s="636" t="s">
        <v>27</v>
      </c>
      <c r="AN10" s="714"/>
      <c r="AO10" s="714"/>
      <c r="AP10" s="636" t="s">
        <v>58</v>
      </c>
      <c r="AQ10" s="594"/>
      <c r="AR10" s="594"/>
      <c r="AS10" s="636" t="s">
        <v>57</v>
      </c>
      <c r="AT10" s="594"/>
      <c r="AU10" s="594"/>
      <c r="AV10" s="32"/>
      <c r="AW10" s="406"/>
      <c r="AX10" s="36"/>
      <c r="AY10" s="42"/>
      <c r="AZ10" s="632" t="s">
        <v>56</v>
      </c>
      <c r="BA10" s="632"/>
      <c r="BB10" s="632"/>
      <c r="BC10" s="632" t="s">
        <v>55</v>
      </c>
      <c r="BD10" s="594"/>
      <c r="BE10" s="594"/>
      <c r="BF10" s="632" t="s">
        <v>54</v>
      </c>
      <c r="BG10" s="594"/>
      <c r="BH10" s="594"/>
      <c r="BI10" s="36"/>
      <c r="BJ10" s="406"/>
    </row>
    <row r="11" spans="1:82" ht="15.75" customHeight="1" x14ac:dyDescent="0.25">
      <c r="A11" s="406"/>
      <c r="B11" s="710"/>
      <c r="C11" s="121" t="s">
        <v>0</v>
      </c>
      <c r="D11" s="149"/>
      <c r="E11" s="122"/>
      <c r="F11" s="122"/>
      <c r="G11" s="122"/>
      <c r="H11" s="122"/>
      <c r="I11" s="122"/>
      <c r="J11" s="122"/>
      <c r="K11" s="122"/>
      <c r="L11" s="114"/>
      <c r="M11" s="32"/>
      <c r="N11" s="406"/>
      <c r="O11" s="36"/>
      <c r="P11" s="127" t="s">
        <v>0</v>
      </c>
      <c r="Q11" s="142"/>
      <c r="R11" s="128"/>
      <c r="S11" s="128"/>
      <c r="T11" s="128"/>
      <c r="U11" s="128"/>
      <c r="V11" s="128"/>
      <c r="W11" s="128"/>
      <c r="X11" s="128"/>
      <c r="Y11" s="129"/>
      <c r="Z11" s="36"/>
      <c r="AA11" s="419"/>
      <c r="AB11" s="156"/>
      <c r="AC11" s="156"/>
      <c r="AD11" s="156"/>
      <c r="AE11" s="156"/>
      <c r="AF11" s="156"/>
      <c r="AG11" s="156"/>
      <c r="AH11" s="156"/>
      <c r="AI11" s="156"/>
      <c r="AJ11" s="419"/>
      <c r="AK11" s="31"/>
      <c r="AL11" s="121" t="s">
        <v>0</v>
      </c>
      <c r="AM11" s="149"/>
      <c r="AN11" s="122"/>
      <c r="AO11" s="122"/>
      <c r="AP11" s="122"/>
      <c r="AQ11" s="122"/>
      <c r="AR11" s="122"/>
      <c r="AS11" s="122"/>
      <c r="AT11" s="122"/>
      <c r="AU11" s="114"/>
      <c r="AV11" s="32"/>
      <c r="AW11" s="406"/>
      <c r="AX11" s="36"/>
      <c r="AY11" s="127" t="s">
        <v>0</v>
      </c>
      <c r="AZ11" s="142"/>
      <c r="BA11" s="128"/>
      <c r="BB11" s="128"/>
      <c r="BC11" s="128"/>
      <c r="BD11" s="128"/>
      <c r="BE11" s="128"/>
      <c r="BF11" s="128"/>
      <c r="BG11" s="128"/>
      <c r="BH11" s="129"/>
      <c r="BI11" s="36"/>
      <c r="BJ11" s="406"/>
    </row>
    <row r="12" spans="1:82" ht="4.5" customHeight="1" x14ac:dyDescent="0.25">
      <c r="A12" s="406"/>
      <c r="B12" s="710"/>
      <c r="C12" s="123"/>
      <c r="D12" s="124"/>
      <c r="E12" s="124"/>
      <c r="F12" s="124"/>
      <c r="G12" s="124"/>
      <c r="H12" s="124"/>
      <c r="I12" s="124"/>
      <c r="J12" s="124"/>
      <c r="K12" s="124"/>
      <c r="L12" s="125"/>
      <c r="M12" s="31"/>
      <c r="N12" s="406"/>
      <c r="O12" s="35"/>
      <c r="P12" s="139"/>
      <c r="Q12" s="102"/>
      <c r="R12" s="102"/>
      <c r="S12" s="102"/>
      <c r="T12" s="102"/>
      <c r="U12" s="102"/>
      <c r="V12" s="102"/>
      <c r="W12" s="102"/>
      <c r="X12" s="102"/>
      <c r="Y12" s="140"/>
      <c r="Z12" s="35"/>
      <c r="AA12" s="419"/>
      <c r="AB12" s="156"/>
      <c r="AC12" s="156"/>
      <c r="AD12" s="156"/>
      <c r="AE12" s="156"/>
      <c r="AF12" s="156"/>
      <c r="AG12" s="156"/>
      <c r="AH12" s="156"/>
      <c r="AI12" s="156"/>
      <c r="AJ12" s="419"/>
      <c r="AK12" s="31"/>
      <c r="AL12" s="123"/>
      <c r="AM12" s="124"/>
      <c r="AN12" s="124"/>
      <c r="AO12" s="124"/>
      <c r="AP12" s="124"/>
      <c r="AQ12" s="124"/>
      <c r="AR12" s="124"/>
      <c r="AS12" s="124"/>
      <c r="AT12" s="124"/>
      <c r="AU12" s="125"/>
      <c r="AV12" s="31"/>
      <c r="AW12" s="406"/>
      <c r="AX12" s="35"/>
      <c r="AY12" s="139"/>
      <c r="AZ12" s="102"/>
      <c r="BA12" s="102"/>
      <c r="BB12" s="102"/>
      <c r="BC12" s="102"/>
      <c r="BD12" s="102"/>
      <c r="BE12" s="102"/>
      <c r="BF12" s="102"/>
      <c r="BG12" s="102"/>
      <c r="BH12" s="140"/>
      <c r="BI12" s="35"/>
      <c r="BJ12" s="406"/>
    </row>
    <row r="13" spans="1:82" ht="9.75" customHeight="1" x14ac:dyDescent="0.25">
      <c r="A13" s="406"/>
      <c r="B13" s="710"/>
      <c r="C13" s="126" t="s">
        <v>112</v>
      </c>
      <c r="D13" s="150"/>
      <c r="E13" s="184">
        <f>MROUND('Full CSDA input'!E24/'Full CSDA input'!E11*3,0.5)</f>
        <v>0</v>
      </c>
      <c r="F13" s="124"/>
      <c r="G13" s="124"/>
      <c r="H13" s="190">
        <f>MROUND('Full CSDA input'!F24/'Full CSDA input'!F11*3,0.5)</f>
        <v>0</v>
      </c>
      <c r="I13" s="124"/>
      <c r="J13" s="124"/>
      <c r="K13" s="190">
        <f>MROUND('Full CSDA input'!G24/'Full CSDA input'!G11*3,0.5)</f>
        <v>0</v>
      </c>
      <c r="L13" s="125"/>
      <c r="M13" s="31"/>
      <c r="N13" s="406"/>
      <c r="O13" s="35"/>
      <c r="P13" s="141" t="s">
        <v>112</v>
      </c>
      <c r="Q13" s="143"/>
      <c r="R13" s="190">
        <f>MROUND('Full CSDA input'!M24/'Full CSDA input'!M11*3,0.5)</f>
        <v>0</v>
      </c>
      <c r="S13" s="102"/>
      <c r="T13" s="102"/>
      <c r="U13" s="184">
        <f>MROUND('Full CSDA input'!N24/'Full CSDA input'!N11*3,0.5)</f>
        <v>0</v>
      </c>
      <c r="V13" s="102"/>
      <c r="W13" s="102"/>
      <c r="X13" s="190">
        <f>MROUND('Full CSDA input'!O24/'Full CSDA input'!O11*3,0.5)</f>
        <v>0</v>
      </c>
      <c r="Y13" s="140"/>
      <c r="Z13" s="35"/>
      <c r="AA13" s="419"/>
      <c r="AB13" s="156"/>
      <c r="AC13" s="156"/>
      <c r="AD13" s="156"/>
      <c r="AE13" s="156"/>
      <c r="AF13" s="156"/>
      <c r="AG13" s="156"/>
      <c r="AH13" s="156"/>
      <c r="AI13" s="156"/>
      <c r="AJ13" s="419"/>
      <c r="AK13" s="31"/>
      <c r="AL13" s="126" t="s">
        <v>112</v>
      </c>
      <c r="AM13" s="150"/>
      <c r="AN13" s="291">
        <f>MROUND('Full CSDA input'!E24/'Full CSDA input'!E11,0.1)</f>
        <v>0</v>
      </c>
      <c r="AO13" s="292"/>
      <c r="AP13" s="292"/>
      <c r="AQ13" s="291">
        <f>MROUND('Full CSDA input'!F24/'Full CSDA input'!F11,0.1)</f>
        <v>0</v>
      </c>
      <c r="AR13" s="292"/>
      <c r="AS13" s="292"/>
      <c r="AT13" s="291">
        <f>MROUND('Full CSDA input'!G24/'Full CSDA input'!G11,0.1)</f>
        <v>0</v>
      </c>
      <c r="AU13" s="125"/>
      <c r="AV13" s="31"/>
      <c r="AW13" s="406"/>
      <c r="AX13" s="35"/>
      <c r="AY13" s="141" t="s">
        <v>112</v>
      </c>
      <c r="AZ13" s="143"/>
      <c r="BA13" s="291">
        <f>MROUND('Full CSDA input'!M24/'Full CSDA input'!M11,0.1)</f>
        <v>0</v>
      </c>
      <c r="BB13" s="298"/>
      <c r="BC13" s="298"/>
      <c r="BD13" s="291">
        <f>MROUND('Full CSDA input'!N24/'Full CSDA input'!N11,0.1)</f>
        <v>0</v>
      </c>
      <c r="BE13" s="298"/>
      <c r="BF13" s="298"/>
      <c r="BG13" s="291">
        <f>MROUND('Full CSDA input'!O24/'Full CSDA input'!O11,0.1)</f>
        <v>0</v>
      </c>
      <c r="BH13" s="140"/>
      <c r="BI13" s="35"/>
      <c r="BJ13" s="406"/>
    </row>
    <row r="14" spans="1:82" ht="4.5" customHeight="1" x14ac:dyDescent="0.25">
      <c r="A14" s="406"/>
      <c r="B14" s="710"/>
      <c r="C14" s="126"/>
      <c r="D14" s="150"/>
      <c r="E14" s="124"/>
      <c r="F14" s="124"/>
      <c r="G14" s="124"/>
      <c r="H14" s="124"/>
      <c r="I14" s="124"/>
      <c r="J14" s="124"/>
      <c r="K14" s="124"/>
      <c r="L14" s="125"/>
      <c r="M14" s="31"/>
      <c r="N14" s="406"/>
      <c r="O14" s="35"/>
      <c r="P14" s="141"/>
      <c r="Q14" s="143"/>
      <c r="R14" s="102"/>
      <c r="S14" s="102"/>
      <c r="T14" s="102"/>
      <c r="U14" s="102"/>
      <c r="V14" s="102"/>
      <c r="W14" s="102"/>
      <c r="X14" s="102"/>
      <c r="Y14" s="140"/>
      <c r="Z14" s="35"/>
      <c r="AA14" s="419"/>
      <c r="AB14" s="156"/>
      <c r="AC14" s="156"/>
      <c r="AD14" s="156"/>
      <c r="AE14" s="156"/>
      <c r="AF14" s="156"/>
      <c r="AG14" s="156"/>
      <c r="AH14" s="156"/>
      <c r="AI14" s="156"/>
      <c r="AJ14" s="419"/>
      <c r="AK14" s="31"/>
      <c r="AL14" s="126"/>
      <c r="AM14" s="150"/>
      <c r="AN14" s="293"/>
      <c r="AO14" s="292"/>
      <c r="AP14" s="292"/>
      <c r="AQ14" s="292"/>
      <c r="AR14" s="292"/>
      <c r="AS14" s="292"/>
      <c r="AT14" s="292"/>
      <c r="AU14" s="125"/>
      <c r="AV14" s="31"/>
      <c r="AW14" s="406"/>
      <c r="AX14" s="35"/>
      <c r="AY14" s="141"/>
      <c r="AZ14" s="143"/>
      <c r="BA14" s="298"/>
      <c r="BB14" s="298"/>
      <c r="BC14" s="298"/>
      <c r="BD14" s="298"/>
      <c r="BE14" s="298"/>
      <c r="BF14" s="298"/>
      <c r="BG14" s="298"/>
      <c r="BH14" s="140"/>
      <c r="BI14" s="35"/>
      <c r="BJ14" s="406"/>
    </row>
    <row r="15" spans="1:82" ht="9.75" customHeight="1" x14ac:dyDescent="0.25">
      <c r="A15" s="406"/>
      <c r="B15" s="710"/>
      <c r="C15" s="126" t="s">
        <v>186</v>
      </c>
      <c r="D15" s="150"/>
      <c r="E15" s="184">
        <f>MROUND('Full CSDA input'!E25/'Full CSDA input'!E12*3,0.5)</f>
        <v>0</v>
      </c>
      <c r="F15" s="124"/>
      <c r="G15" s="124"/>
      <c r="H15" s="190">
        <f>MROUND('Full CSDA input'!G25/'Full CSDA input'!G12*3,0.5)</f>
        <v>0</v>
      </c>
      <c r="I15" s="124"/>
      <c r="J15" s="124"/>
      <c r="K15" s="190">
        <f>MROUND('Full CSDA input'!G25/'Full CSDA input'!G12*3,0.5)</f>
        <v>0</v>
      </c>
      <c r="L15" s="125"/>
      <c r="M15" s="31"/>
      <c r="N15" s="406"/>
      <c r="O15" s="35"/>
      <c r="P15" s="141" t="s">
        <v>186</v>
      </c>
      <c r="Q15" s="143"/>
      <c r="R15" s="184">
        <f>MROUND('Full CSDA input'!M25/'Full CSDA input'!M12*3,0.5)</f>
        <v>0</v>
      </c>
      <c r="S15" s="102"/>
      <c r="T15" s="102"/>
      <c r="U15" s="184">
        <f>MROUND('Full CSDA input'!N25/'Full CSDA input'!N12*3,0.5)</f>
        <v>0</v>
      </c>
      <c r="V15" s="102"/>
      <c r="W15" s="102"/>
      <c r="X15" s="184">
        <f>MROUND('Full CSDA input'!O25/'Full CSDA input'!O12*3,0.5)</f>
        <v>0</v>
      </c>
      <c r="Y15" s="140"/>
      <c r="Z15" s="35"/>
      <c r="AA15" s="419"/>
      <c r="AB15" s="156"/>
      <c r="AC15" s="156"/>
      <c r="AD15" s="156"/>
      <c r="AE15" s="156"/>
      <c r="AF15" s="156"/>
      <c r="AG15" s="156"/>
      <c r="AH15" s="156"/>
      <c r="AI15" s="156"/>
      <c r="AJ15" s="419"/>
      <c r="AK15" s="31"/>
      <c r="AL15" s="126" t="s">
        <v>186</v>
      </c>
      <c r="AM15" s="150"/>
      <c r="AN15" s="294">
        <f>MROUND('Full CSDA input'!E25/'Full CSDA input'!E12,0.1)</f>
        <v>0</v>
      </c>
      <c r="AO15" s="292"/>
      <c r="AP15" s="292"/>
      <c r="AQ15" s="291">
        <f>MROUND('Full CSDA input'!F25/'Full CSDA input'!F12,0.1)</f>
        <v>0</v>
      </c>
      <c r="AR15" s="292"/>
      <c r="AS15" s="292"/>
      <c r="AT15" s="291">
        <f>MROUND('Full CSDA input'!G25/'Full CSDA input'!G12,0.1)</f>
        <v>0</v>
      </c>
      <c r="AU15" s="125"/>
      <c r="AV15" s="31"/>
      <c r="AW15" s="406"/>
      <c r="AX15" s="35"/>
      <c r="AY15" s="141" t="s">
        <v>186</v>
      </c>
      <c r="AZ15" s="143"/>
      <c r="BA15" s="291">
        <f>MROUND('Full CSDA input'!M25/'Full CSDA input'!M12,0.1)</f>
        <v>0</v>
      </c>
      <c r="BB15" s="298"/>
      <c r="BC15" s="298"/>
      <c r="BD15" s="291">
        <f>MROUND('Full CSDA input'!N25/'Full CSDA input'!N12,0.1)</f>
        <v>0</v>
      </c>
      <c r="BE15" s="298"/>
      <c r="BF15" s="298"/>
      <c r="BG15" s="291">
        <f>MROUND('Full CSDA input'!O25/'Full CSDA input'!O12,0.1)</f>
        <v>0</v>
      </c>
      <c r="BH15" s="140"/>
      <c r="BI15" s="35"/>
      <c r="BJ15" s="406"/>
    </row>
    <row r="16" spans="1:82" ht="4.5" customHeight="1" x14ac:dyDescent="0.25">
      <c r="A16" s="406"/>
      <c r="B16" s="710"/>
      <c r="C16" s="126"/>
      <c r="D16" s="150"/>
      <c r="E16" s="124"/>
      <c r="F16" s="124"/>
      <c r="G16" s="124"/>
      <c r="H16" s="124"/>
      <c r="I16" s="124"/>
      <c r="J16" s="124"/>
      <c r="K16" s="124"/>
      <c r="L16" s="125"/>
      <c r="M16" s="31"/>
      <c r="N16" s="406"/>
      <c r="O16" s="35"/>
      <c r="P16" s="141"/>
      <c r="Q16" s="143"/>
      <c r="R16" s="102"/>
      <c r="S16" s="102"/>
      <c r="T16" s="102"/>
      <c r="U16" s="102"/>
      <c r="V16" s="102"/>
      <c r="W16" s="102"/>
      <c r="X16" s="102"/>
      <c r="Y16" s="140"/>
      <c r="Z16" s="35"/>
      <c r="AA16" s="419"/>
      <c r="AB16" s="156"/>
      <c r="AC16" s="156"/>
      <c r="AD16" s="156"/>
      <c r="AE16" s="156"/>
      <c r="AF16" s="156"/>
      <c r="AG16" s="156"/>
      <c r="AH16" s="156"/>
      <c r="AI16" s="156"/>
      <c r="AJ16" s="419"/>
      <c r="AK16" s="31"/>
      <c r="AL16" s="126"/>
      <c r="AM16" s="150"/>
      <c r="AN16" s="293"/>
      <c r="AO16" s="292"/>
      <c r="AP16" s="292"/>
      <c r="AQ16" s="292"/>
      <c r="AR16" s="292"/>
      <c r="AS16" s="292"/>
      <c r="AT16" s="292"/>
      <c r="AU16" s="125"/>
      <c r="AV16" s="31"/>
      <c r="AW16" s="406"/>
      <c r="AX16" s="35"/>
      <c r="AY16" s="141"/>
      <c r="AZ16" s="143"/>
      <c r="BA16" s="298"/>
      <c r="BB16" s="298"/>
      <c r="BC16" s="298"/>
      <c r="BD16" s="298"/>
      <c r="BE16" s="298"/>
      <c r="BF16" s="298"/>
      <c r="BG16" s="298"/>
      <c r="BH16" s="140"/>
      <c r="BI16" s="35"/>
      <c r="BJ16" s="406"/>
    </row>
    <row r="17" spans="1:62" ht="4.5" customHeight="1" x14ac:dyDescent="0.25">
      <c r="A17" s="406"/>
      <c r="B17" s="710"/>
      <c r="C17" s="93"/>
      <c r="D17" s="151"/>
      <c r="E17" s="94"/>
      <c r="F17" s="94"/>
      <c r="G17" s="94"/>
      <c r="H17" s="94"/>
      <c r="I17" s="94"/>
      <c r="J17" s="94"/>
      <c r="K17" s="94"/>
      <c r="L17" s="95"/>
      <c r="M17" s="31"/>
      <c r="N17" s="406"/>
      <c r="O17" s="35"/>
      <c r="P17" s="130"/>
      <c r="Q17" s="144"/>
      <c r="R17" s="131"/>
      <c r="S17" s="131"/>
      <c r="T17" s="131"/>
      <c r="U17" s="131"/>
      <c r="V17" s="131"/>
      <c r="W17" s="131"/>
      <c r="X17" s="131"/>
      <c r="Y17" s="132"/>
      <c r="Z17" s="35"/>
      <c r="AA17" s="419"/>
      <c r="AB17" s="156"/>
      <c r="AC17" s="156"/>
      <c r="AD17" s="156"/>
      <c r="AE17" s="156"/>
      <c r="AF17" s="156"/>
      <c r="AG17" s="156"/>
      <c r="AH17" s="156"/>
      <c r="AI17" s="156"/>
      <c r="AJ17" s="419"/>
      <c r="AK17" s="31"/>
      <c r="AL17" s="93"/>
      <c r="AM17" s="151"/>
      <c r="AN17" s="295"/>
      <c r="AO17" s="296"/>
      <c r="AP17" s="296"/>
      <c r="AQ17" s="296"/>
      <c r="AR17" s="296"/>
      <c r="AS17" s="296"/>
      <c r="AT17" s="296"/>
      <c r="AU17" s="95"/>
      <c r="AV17" s="31"/>
      <c r="AW17" s="406"/>
      <c r="AX17" s="35"/>
      <c r="AY17" s="130"/>
      <c r="AZ17" s="144"/>
      <c r="BA17" s="296"/>
      <c r="BB17" s="299"/>
      <c r="BC17" s="299"/>
      <c r="BD17" s="299"/>
      <c r="BE17" s="299"/>
      <c r="BF17" s="299"/>
      <c r="BG17" s="299"/>
      <c r="BH17" s="132"/>
      <c r="BI17" s="35"/>
      <c r="BJ17" s="406"/>
    </row>
    <row r="18" spans="1:62" ht="9.75" customHeight="1" x14ac:dyDescent="0.25">
      <c r="A18" s="406"/>
      <c r="B18" s="710"/>
      <c r="C18" s="101" t="s">
        <v>64</v>
      </c>
      <c r="D18" s="152"/>
      <c r="E18" s="184">
        <f>MROUND('Full CSDA input'!E26/'Full CSDA input'!E13*3,0.5)</f>
        <v>0</v>
      </c>
      <c r="F18" s="94"/>
      <c r="G18" s="94"/>
      <c r="H18" s="189">
        <f>MROUND('Full CSDA input'!F26/'Full CSDA input'!F13*3,0.5)</f>
        <v>0</v>
      </c>
      <c r="I18" s="94"/>
      <c r="J18" s="94"/>
      <c r="K18" s="96"/>
      <c r="L18" s="95"/>
      <c r="M18" s="31"/>
      <c r="N18" s="406"/>
      <c r="O18" s="35"/>
      <c r="P18" s="133" t="s">
        <v>64</v>
      </c>
      <c r="Q18" s="145"/>
      <c r="R18" s="184">
        <f>MROUND('Full CSDA input'!M26/'Full CSDA input'!M13*3,0.5)</f>
        <v>0</v>
      </c>
      <c r="S18" s="131"/>
      <c r="T18" s="131"/>
      <c r="U18" s="184">
        <f>MROUND('Full CSDA input'!N26/'Full CSDA input'!N13*3,0.5)</f>
        <v>0</v>
      </c>
      <c r="V18" s="131"/>
      <c r="W18" s="131"/>
      <c r="X18" s="134"/>
      <c r="Y18" s="132"/>
      <c r="Z18" s="35"/>
      <c r="AA18" s="419"/>
      <c r="AB18" s="156"/>
      <c r="AC18" s="156"/>
      <c r="AD18" s="156"/>
      <c r="AE18" s="156"/>
      <c r="AF18" s="156"/>
      <c r="AG18" s="156"/>
      <c r="AH18" s="156"/>
      <c r="AI18" s="156"/>
      <c r="AJ18" s="419"/>
      <c r="AK18" s="31"/>
      <c r="AL18" s="101" t="s">
        <v>64</v>
      </c>
      <c r="AM18" s="152"/>
      <c r="AN18" s="294">
        <f>MROUND('Full CSDA input'!E26/'Full CSDA input'!E13,0.1)</f>
        <v>0</v>
      </c>
      <c r="AO18" s="296"/>
      <c r="AP18" s="296"/>
      <c r="AQ18" s="291">
        <f>MROUND('Full CSDA input'!F26/'Full CSDA input'!F13,0.1)</f>
        <v>0</v>
      </c>
      <c r="AR18" s="296"/>
      <c r="AS18" s="296"/>
      <c r="AT18" s="297"/>
      <c r="AU18" s="95"/>
      <c r="AV18" s="31"/>
      <c r="AW18" s="406"/>
      <c r="AX18" s="35"/>
      <c r="AY18" s="133" t="s">
        <v>64</v>
      </c>
      <c r="AZ18" s="145"/>
      <c r="BA18" s="291">
        <f>MROUND('Full CSDA input'!M26/'Full CSDA input'!M13,0.1)</f>
        <v>0</v>
      </c>
      <c r="BB18" s="299"/>
      <c r="BC18" s="299"/>
      <c r="BD18" s="291">
        <f>MROUND('Full CSDA input'!N26/'Full CSDA input'!N13,0.1)</f>
        <v>0</v>
      </c>
      <c r="BE18" s="299"/>
      <c r="BF18" s="299"/>
      <c r="BG18" s="300"/>
      <c r="BH18" s="132"/>
      <c r="BI18" s="35"/>
      <c r="BJ18" s="406"/>
    </row>
    <row r="19" spans="1:62" ht="4.5" customHeight="1" x14ac:dyDescent="0.25">
      <c r="A19" s="406"/>
      <c r="B19" s="710"/>
      <c r="C19" s="97"/>
      <c r="D19" s="153"/>
      <c r="E19" s="98"/>
      <c r="F19" s="98"/>
      <c r="G19" s="98"/>
      <c r="H19" s="98"/>
      <c r="I19" s="99"/>
      <c r="J19" s="99"/>
      <c r="K19" s="98"/>
      <c r="L19" s="100"/>
      <c r="M19" s="31"/>
      <c r="N19" s="406"/>
      <c r="O19" s="35"/>
      <c r="P19" s="135"/>
      <c r="Q19" s="146"/>
      <c r="R19" s="136"/>
      <c r="S19" s="136"/>
      <c r="T19" s="136"/>
      <c r="U19" s="136"/>
      <c r="V19" s="137"/>
      <c r="W19" s="137"/>
      <c r="X19" s="136"/>
      <c r="Y19" s="138"/>
      <c r="Z19" s="35"/>
      <c r="AA19" s="419"/>
      <c r="AB19" s="156"/>
      <c r="AC19" s="156"/>
      <c r="AD19" s="156"/>
      <c r="AE19" s="156"/>
      <c r="AF19" s="156"/>
      <c r="AG19" s="156"/>
      <c r="AH19" s="156"/>
      <c r="AI19" s="156"/>
      <c r="AJ19" s="419"/>
      <c r="AK19" s="31"/>
      <c r="AL19" s="97"/>
      <c r="AM19" s="153"/>
      <c r="AN19" s="98"/>
      <c r="AO19" s="98"/>
      <c r="AP19" s="98"/>
      <c r="AQ19" s="98"/>
      <c r="AR19" s="99"/>
      <c r="AS19" s="99"/>
      <c r="AT19" s="98"/>
      <c r="AU19" s="100"/>
      <c r="AV19" s="31"/>
      <c r="AW19" s="406"/>
      <c r="AX19" s="35"/>
      <c r="AY19" s="135"/>
      <c r="AZ19" s="146"/>
      <c r="BA19" s="203"/>
      <c r="BB19" s="203"/>
      <c r="BC19" s="203"/>
      <c r="BD19" s="203"/>
      <c r="BE19" s="198"/>
      <c r="BF19" s="198"/>
      <c r="BG19" s="203"/>
      <c r="BH19" s="138"/>
      <c r="BI19" s="35"/>
      <c r="BJ19" s="406"/>
    </row>
    <row r="20" spans="1:62" ht="4.5" customHeight="1" x14ac:dyDescent="0.25">
      <c r="A20" s="406"/>
      <c r="B20" s="31"/>
      <c r="C20" s="49"/>
      <c r="D20" s="49"/>
      <c r="E20" s="43"/>
      <c r="F20" s="43"/>
      <c r="G20" s="43"/>
      <c r="H20" s="43"/>
      <c r="I20" s="43"/>
      <c r="J20" s="43"/>
      <c r="K20" s="43"/>
      <c r="L20" s="83"/>
      <c r="M20" s="31"/>
      <c r="N20" s="406"/>
      <c r="O20" s="35"/>
      <c r="P20" s="50"/>
      <c r="Q20" s="50"/>
      <c r="R20" s="46"/>
      <c r="S20" s="46"/>
      <c r="T20" s="46"/>
      <c r="U20" s="46"/>
      <c r="V20" s="46"/>
      <c r="W20" s="46"/>
      <c r="X20" s="46"/>
      <c r="Y20" s="46"/>
      <c r="Z20" s="37"/>
      <c r="AA20" s="419"/>
      <c r="AB20" s="156"/>
      <c r="AC20" s="156"/>
      <c r="AD20" s="156"/>
      <c r="AE20" s="156"/>
      <c r="AF20" s="156"/>
      <c r="AG20" s="156"/>
      <c r="AH20" s="156"/>
      <c r="AI20" s="156"/>
      <c r="AJ20" s="419"/>
      <c r="AK20" s="31"/>
      <c r="AL20" s="49"/>
      <c r="AM20" s="49"/>
      <c r="AN20" s="43"/>
      <c r="AO20" s="43"/>
      <c r="AP20" s="43"/>
      <c r="AQ20" s="43"/>
      <c r="AR20" s="43"/>
      <c r="AS20" s="43"/>
      <c r="AT20" s="43"/>
      <c r="AU20" s="83"/>
      <c r="AV20" s="31"/>
      <c r="AW20" s="406"/>
      <c r="AX20" s="35"/>
      <c r="AY20" s="50"/>
      <c r="AZ20" s="50"/>
      <c r="BA20" s="199"/>
      <c r="BB20" s="199"/>
      <c r="BC20" s="199"/>
      <c r="BD20" s="199"/>
      <c r="BE20" s="199"/>
      <c r="BF20" s="199"/>
      <c r="BG20" s="199"/>
      <c r="BH20" s="46"/>
      <c r="BI20" s="37"/>
      <c r="BJ20" s="406"/>
    </row>
    <row r="21" spans="1:62" ht="16.5" customHeight="1" x14ac:dyDescent="0.25">
      <c r="A21" s="406"/>
      <c r="B21" s="31"/>
      <c r="C21" s="121" t="s">
        <v>23</v>
      </c>
      <c r="D21" s="149"/>
      <c r="E21" s="122"/>
      <c r="F21" s="122"/>
      <c r="G21" s="122"/>
      <c r="H21" s="122"/>
      <c r="I21" s="122"/>
      <c r="J21" s="122"/>
      <c r="K21" s="122"/>
      <c r="L21" s="114"/>
      <c r="M21" s="31"/>
      <c r="N21" s="406"/>
      <c r="O21" s="35"/>
      <c r="P21" s="127" t="s">
        <v>23</v>
      </c>
      <c r="Q21" s="142"/>
      <c r="R21" s="128"/>
      <c r="S21" s="128"/>
      <c r="T21" s="128"/>
      <c r="U21" s="128"/>
      <c r="V21" s="128"/>
      <c r="W21" s="128"/>
      <c r="X21" s="128"/>
      <c r="Y21" s="129"/>
      <c r="Z21" s="35"/>
      <c r="AA21" s="419"/>
      <c r="AB21" s="156"/>
      <c r="AC21" s="156"/>
      <c r="AD21" s="156"/>
      <c r="AE21" s="156"/>
      <c r="AF21" s="156"/>
      <c r="AG21" s="156"/>
      <c r="AH21" s="156"/>
      <c r="AI21" s="156"/>
      <c r="AJ21" s="419"/>
      <c r="AK21" s="31"/>
      <c r="AL21" s="121" t="s">
        <v>23</v>
      </c>
      <c r="AM21" s="149"/>
      <c r="AN21" s="122"/>
      <c r="AO21" s="122"/>
      <c r="AP21" s="122"/>
      <c r="AQ21" s="122"/>
      <c r="AR21" s="122"/>
      <c r="AS21" s="122"/>
      <c r="AT21" s="122"/>
      <c r="AU21" s="114"/>
      <c r="AV21" s="31"/>
      <c r="AW21" s="406"/>
      <c r="AX21" s="35"/>
      <c r="AY21" s="127" t="s">
        <v>23</v>
      </c>
      <c r="AZ21" s="142"/>
      <c r="BA21" s="204"/>
      <c r="BB21" s="204"/>
      <c r="BC21" s="204"/>
      <c r="BD21" s="204"/>
      <c r="BE21" s="204"/>
      <c r="BF21" s="204"/>
      <c r="BG21" s="204"/>
      <c r="BH21" s="129"/>
      <c r="BI21" s="35"/>
      <c r="BJ21" s="406"/>
    </row>
    <row r="22" spans="1:62" ht="4.5" customHeight="1" x14ac:dyDescent="0.25">
      <c r="A22" s="406"/>
      <c r="B22" s="31"/>
      <c r="C22" s="123"/>
      <c r="D22" s="124"/>
      <c r="E22" s="124"/>
      <c r="F22" s="124"/>
      <c r="G22" s="124"/>
      <c r="H22" s="124"/>
      <c r="I22" s="124"/>
      <c r="J22" s="124"/>
      <c r="K22" s="124"/>
      <c r="L22" s="125"/>
      <c r="M22" s="31"/>
      <c r="N22" s="406"/>
      <c r="O22" s="35"/>
      <c r="P22" s="139"/>
      <c r="Q22" s="102"/>
      <c r="R22" s="102"/>
      <c r="S22" s="102"/>
      <c r="T22" s="102"/>
      <c r="U22" s="102"/>
      <c r="V22" s="102"/>
      <c r="W22" s="102"/>
      <c r="X22" s="102"/>
      <c r="Y22" s="140"/>
      <c r="Z22" s="35"/>
      <c r="AA22" s="419"/>
      <c r="AB22" s="156"/>
      <c r="AC22" s="156"/>
      <c r="AD22" s="156"/>
      <c r="AE22" s="156"/>
      <c r="AF22" s="156"/>
      <c r="AG22" s="156"/>
      <c r="AH22" s="156"/>
      <c r="AI22" s="156"/>
      <c r="AJ22" s="419"/>
      <c r="AK22" s="31"/>
      <c r="AL22" s="123"/>
      <c r="AM22" s="124"/>
      <c r="AN22" s="124"/>
      <c r="AO22" s="124"/>
      <c r="AP22" s="124"/>
      <c r="AQ22" s="124"/>
      <c r="AR22" s="124"/>
      <c r="AS22" s="124"/>
      <c r="AT22" s="124"/>
      <c r="AU22" s="125"/>
      <c r="AV22" s="31"/>
      <c r="AW22" s="406"/>
      <c r="AX22" s="35"/>
      <c r="AY22" s="139"/>
      <c r="AZ22" s="102"/>
      <c r="BA22" s="197"/>
      <c r="BB22" s="197"/>
      <c r="BC22" s="197"/>
      <c r="BD22" s="197"/>
      <c r="BE22" s="197"/>
      <c r="BF22" s="197"/>
      <c r="BG22" s="197"/>
      <c r="BH22" s="140"/>
      <c r="BI22" s="35"/>
      <c r="BJ22" s="406"/>
    </row>
    <row r="23" spans="1:62" ht="9.75" customHeight="1" x14ac:dyDescent="0.25">
      <c r="A23" s="406"/>
      <c r="B23" s="31"/>
      <c r="C23" s="126" t="s">
        <v>81</v>
      </c>
      <c r="D23" s="150"/>
      <c r="E23" s="184">
        <f>MROUND('Full CSDA input'!E27/'Full CSDA input'!E14*3,0.5)</f>
        <v>0</v>
      </c>
      <c r="F23" s="124"/>
      <c r="G23" s="124"/>
      <c r="H23" s="184">
        <f>MROUND('Full CSDA input'!F27/'Full CSDA input'!F14*3,0.5)</f>
        <v>0</v>
      </c>
      <c r="I23" s="124"/>
      <c r="J23" s="124"/>
      <c r="K23" s="184">
        <f>MROUND('Full CSDA input'!G27/'Full CSDA input'!G14*3,0.5)</f>
        <v>0</v>
      </c>
      <c r="L23" s="125"/>
      <c r="M23" s="31"/>
      <c r="N23" s="406"/>
      <c r="O23" s="35"/>
      <c r="P23" s="141" t="s">
        <v>81</v>
      </c>
      <c r="Q23" s="143"/>
      <c r="R23" s="184">
        <f>MROUND('Full CSDA input'!M27/'Full CSDA input'!M14*3,0.5)</f>
        <v>0</v>
      </c>
      <c r="S23" s="102"/>
      <c r="T23" s="102"/>
      <c r="U23" s="184">
        <f>MROUND('Full CSDA input'!N27/'Full CSDA input'!N14*3,0.5)</f>
        <v>0</v>
      </c>
      <c r="V23" s="102"/>
      <c r="W23" s="102"/>
      <c r="X23" s="184">
        <f>MROUND('Full CSDA input'!O27/'Full CSDA input'!O14*3,0.5)</f>
        <v>0</v>
      </c>
      <c r="Y23" s="140"/>
      <c r="Z23" s="35"/>
      <c r="AA23" s="419"/>
      <c r="AB23" s="156"/>
      <c r="AC23" s="156"/>
      <c r="AD23" s="156"/>
      <c r="AE23" s="156"/>
      <c r="AF23" s="156"/>
      <c r="AG23" s="156"/>
      <c r="AH23" s="156"/>
      <c r="AI23" s="156"/>
      <c r="AJ23" s="419"/>
      <c r="AK23" s="31"/>
      <c r="AL23" s="126" t="s">
        <v>81</v>
      </c>
      <c r="AM23" s="150"/>
      <c r="AN23" s="291">
        <f>MROUND('Full CSDA input'!E27/'Full CSDA input'!E14,0.1)</f>
        <v>0</v>
      </c>
      <c r="AO23" s="292"/>
      <c r="AP23" s="292"/>
      <c r="AQ23" s="291">
        <f>MROUND('Full CSDA input'!F27/'Full CSDA input'!F14,0.1)</f>
        <v>0</v>
      </c>
      <c r="AR23" s="292"/>
      <c r="AS23" s="292"/>
      <c r="AT23" s="291">
        <f>MROUND('Full CSDA input'!G27/'Full CSDA input'!G14,0.1)</f>
        <v>0</v>
      </c>
      <c r="AU23" s="125"/>
      <c r="AV23" s="31"/>
      <c r="AW23" s="406"/>
      <c r="AX23" s="35"/>
      <c r="AY23" s="141" t="s">
        <v>81</v>
      </c>
      <c r="AZ23" s="301"/>
      <c r="BA23" s="291">
        <f>MROUND('Full CSDA input'!M27/'Full CSDA input'!M14,0.1)</f>
        <v>0</v>
      </c>
      <c r="BB23" s="298"/>
      <c r="BC23" s="298"/>
      <c r="BD23" s="291">
        <f>MROUND('Full CSDA input'!N27/'Full CSDA input'!N14,0.1)</f>
        <v>0</v>
      </c>
      <c r="BE23" s="298"/>
      <c r="BF23" s="298"/>
      <c r="BG23" s="291">
        <f>MROUND('Full CSDA input'!O27/'Full CSDA input'!O14,0.1)</f>
        <v>0</v>
      </c>
      <c r="BH23" s="140"/>
      <c r="BI23" s="35"/>
      <c r="BJ23" s="406"/>
    </row>
    <row r="24" spans="1:62" ht="4.5" customHeight="1" x14ac:dyDescent="0.25">
      <c r="A24" s="406"/>
      <c r="B24" s="31"/>
      <c r="C24" s="126"/>
      <c r="D24" s="150"/>
      <c r="E24" s="124"/>
      <c r="F24" s="124"/>
      <c r="G24" s="124"/>
      <c r="H24" s="124"/>
      <c r="I24" s="124"/>
      <c r="J24" s="124"/>
      <c r="K24" s="124"/>
      <c r="L24" s="125"/>
      <c r="M24" s="31"/>
      <c r="N24" s="406"/>
      <c r="O24" s="35"/>
      <c r="P24" s="141"/>
      <c r="Q24" s="143"/>
      <c r="R24" s="102"/>
      <c r="S24" s="102"/>
      <c r="T24" s="102"/>
      <c r="U24" s="102"/>
      <c r="V24" s="102"/>
      <c r="W24" s="102"/>
      <c r="X24" s="102"/>
      <c r="Y24" s="140"/>
      <c r="Z24" s="35"/>
      <c r="AA24" s="419"/>
      <c r="AB24" s="156"/>
      <c r="AC24" s="156"/>
      <c r="AD24" s="156"/>
      <c r="AE24" s="156"/>
      <c r="AF24" s="156"/>
      <c r="AG24" s="156"/>
      <c r="AH24" s="156"/>
      <c r="AI24" s="156"/>
      <c r="AJ24" s="419"/>
      <c r="AK24" s="31"/>
      <c r="AL24" s="126"/>
      <c r="AM24" s="150"/>
      <c r="AN24" s="292"/>
      <c r="AO24" s="292"/>
      <c r="AP24" s="292"/>
      <c r="AQ24" s="292"/>
      <c r="AR24" s="292"/>
      <c r="AS24" s="292"/>
      <c r="AT24" s="292"/>
      <c r="AU24" s="125"/>
      <c r="AV24" s="31"/>
      <c r="AW24" s="406"/>
      <c r="AX24" s="35"/>
      <c r="AY24" s="141"/>
      <c r="AZ24" s="301"/>
      <c r="BA24" s="298"/>
      <c r="BB24" s="298"/>
      <c r="BC24" s="298"/>
      <c r="BD24" s="298"/>
      <c r="BE24" s="298"/>
      <c r="BF24" s="298"/>
      <c r="BG24" s="298"/>
      <c r="BH24" s="140"/>
      <c r="BI24" s="35"/>
      <c r="BJ24" s="406"/>
    </row>
    <row r="25" spans="1:62" ht="9.75" customHeight="1" x14ac:dyDescent="0.25">
      <c r="A25" s="406"/>
      <c r="B25" s="31"/>
      <c r="C25" s="126" t="s">
        <v>93</v>
      </c>
      <c r="D25" s="150"/>
      <c r="E25" s="184">
        <f>MROUND('Full CSDA input'!E28/'Full CSDA input'!E15*3,0.5)</f>
        <v>0</v>
      </c>
      <c r="F25" s="124"/>
      <c r="G25" s="124"/>
      <c r="H25" s="189">
        <f>MROUND('Full CSDA input'!F28/'Full CSDA input'!F15*3,0.5)</f>
        <v>0</v>
      </c>
      <c r="I25" s="124"/>
      <c r="J25" s="124"/>
      <c r="K25" s="189">
        <f>MROUND('Full CSDA input'!G28/'Full CSDA input'!G15*3,0.5)</f>
        <v>0</v>
      </c>
      <c r="L25" s="125"/>
      <c r="M25" s="31"/>
      <c r="N25" s="406"/>
      <c r="O25" s="35"/>
      <c r="P25" s="141" t="s">
        <v>93</v>
      </c>
      <c r="Q25" s="143"/>
      <c r="R25" s="184">
        <f>MROUND('Full CSDA input'!M28/'Full CSDA input'!M15*3,0.5)</f>
        <v>0</v>
      </c>
      <c r="S25" s="102"/>
      <c r="T25" s="102"/>
      <c r="U25" s="184">
        <f>MROUND('Full CSDA input'!N28/'Full CSDA input'!N15*3,0.5)</f>
        <v>0</v>
      </c>
      <c r="V25" s="102"/>
      <c r="W25" s="102"/>
      <c r="X25" s="184">
        <f>MROUND('Full CSDA input'!O28/'Full CSDA input'!O15*3,0.5)</f>
        <v>0</v>
      </c>
      <c r="Y25" s="140"/>
      <c r="Z25" s="35"/>
      <c r="AA25" s="419"/>
      <c r="AB25" s="156"/>
      <c r="AC25" s="156"/>
      <c r="AD25" s="156"/>
      <c r="AE25" s="156"/>
      <c r="AF25" s="156"/>
      <c r="AG25" s="156"/>
      <c r="AH25" s="156"/>
      <c r="AI25" s="156"/>
      <c r="AJ25" s="419"/>
      <c r="AK25" s="31"/>
      <c r="AL25" s="126" t="s">
        <v>93</v>
      </c>
      <c r="AM25" s="150"/>
      <c r="AN25" s="291">
        <f>MROUND('Full CSDA input'!E28/'Full CSDA input'!E15,0.1)</f>
        <v>0</v>
      </c>
      <c r="AO25" s="292"/>
      <c r="AP25" s="292"/>
      <c r="AQ25" s="291">
        <f>MROUND('Full CSDA input'!F28/'Full CSDA input'!F15,0.1)</f>
        <v>0</v>
      </c>
      <c r="AR25" s="292"/>
      <c r="AS25" s="292"/>
      <c r="AT25" s="291">
        <f>MROUND('Full CSDA input'!G28/'Full CSDA input'!G15,0.1)</f>
        <v>0</v>
      </c>
      <c r="AU25" s="125"/>
      <c r="AV25" s="31"/>
      <c r="AW25" s="406"/>
      <c r="AX25" s="35"/>
      <c r="AY25" s="141" t="s">
        <v>93</v>
      </c>
      <c r="AZ25" s="301"/>
      <c r="BA25" s="291">
        <f>MROUND('Full CSDA input'!M28/'Full CSDA input'!M15,0.1)</f>
        <v>0</v>
      </c>
      <c r="BB25" s="298"/>
      <c r="BC25" s="298"/>
      <c r="BD25" s="291">
        <f>MROUND('Full CSDA input'!N28/'Full CSDA input'!N15,0.1)</f>
        <v>0</v>
      </c>
      <c r="BE25" s="298"/>
      <c r="BF25" s="298"/>
      <c r="BG25" s="291">
        <f>MROUND('Full CSDA input'!O28/'Full CSDA input'!O15,0.1)</f>
        <v>0</v>
      </c>
      <c r="BH25" s="140"/>
      <c r="BI25" s="35"/>
      <c r="BJ25" s="406"/>
    </row>
    <row r="26" spans="1:62" ht="4.5" customHeight="1" x14ac:dyDescent="0.25">
      <c r="A26" s="406"/>
      <c r="B26" s="31"/>
      <c r="C26" s="126"/>
      <c r="D26" s="150"/>
      <c r="E26" s="124"/>
      <c r="F26" s="124"/>
      <c r="G26" s="124"/>
      <c r="H26" s="124"/>
      <c r="I26" s="124"/>
      <c r="J26" s="124"/>
      <c r="K26" s="124"/>
      <c r="L26" s="125"/>
      <c r="M26" s="31"/>
      <c r="N26" s="406"/>
      <c r="O26" s="35"/>
      <c r="P26" s="141"/>
      <c r="Q26" s="143"/>
      <c r="R26" s="102"/>
      <c r="S26" s="102"/>
      <c r="T26" s="102"/>
      <c r="U26" s="102"/>
      <c r="V26" s="102"/>
      <c r="W26" s="102"/>
      <c r="X26" s="102"/>
      <c r="Y26" s="140"/>
      <c r="Z26" s="35"/>
      <c r="AA26" s="419"/>
      <c r="AB26" s="156"/>
      <c r="AC26" s="156"/>
      <c r="AD26" s="156"/>
      <c r="AE26" s="156"/>
      <c r="AF26" s="156"/>
      <c r="AG26" s="156"/>
      <c r="AH26" s="156"/>
      <c r="AI26" s="156"/>
      <c r="AJ26" s="419"/>
      <c r="AK26" s="31"/>
      <c r="AL26" s="126"/>
      <c r="AM26" s="150"/>
      <c r="AN26" s="292"/>
      <c r="AO26" s="292"/>
      <c r="AP26" s="292"/>
      <c r="AQ26" s="292"/>
      <c r="AR26" s="292"/>
      <c r="AS26" s="292"/>
      <c r="AT26" s="292"/>
      <c r="AU26" s="125"/>
      <c r="AV26" s="31"/>
      <c r="AW26" s="406"/>
      <c r="AX26" s="35"/>
      <c r="AY26" s="141"/>
      <c r="AZ26" s="301"/>
      <c r="BA26" s="298"/>
      <c r="BB26" s="298"/>
      <c r="BC26" s="298"/>
      <c r="BD26" s="298"/>
      <c r="BE26" s="298"/>
      <c r="BF26" s="298"/>
      <c r="BG26" s="298"/>
      <c r="BH26" s="140"/>
      <c r="BI26" s="35"/>
      <c r="BJ26" s="406"/>
    </row>
    <row r="27" spans="1:62" ht="4.5" customHeight="1" x14ac:dyDescent="0.25">
      <c r="A27" s="406"/>
      <c r="B27" s="31"/>
      <c r="C27" s="93"/>
      <c r="D27" s="151"/>
      <c r="E27" s="94"/>
      <c r="F27" s="94"/>
      <c r="G27" s="94"/>
      <c r="H27" s="94"/>
      <c r="I27" s="94"/>
      <c r="J27" s="94"/>
      <c r="K27" s="94"/>
      <c r="L27" s="95"/>
      <c r="M27" s="31"/>
      <c r="N27" s="406"/>
      <c r="O27" s="35"/>
      <c r="P27" s="130"/>
      <c r="Q27" s="144"/>
      <c r="R27" s="131"/>
      <c r="S27" s="131"/>
      <c r="T27" s="131"/>
      <c r="U27" s="131"/>
      <c r="V27" s="131"/>
      <c r="W27" s="131"/>
      <c r="X27" s="131"/>
      <c r="Y27" s="132"/>
      <c r="Z27" s="35"/>
      <c r="AA27" s="419"/>
      <c r="AB27" s="156"/>
      <c r="AC27" s="156"/>
      <c r="AD27" s="156"/>
      <c r="AE27" s="156"/>
      <c r="AF27" s="156"/>
      <c r="AG27" s="156"/>
      <c r="AH27" s="156"/>
      <c r="AI27" s="156"/>
      <c r="AJ27" s="419"/>
      <c r="AK27" s="31"/>
      <c r="AL27" s="93"/>
      <c r="AM27" s="151"/>
      <c r="AN27" s="296"/>
      <c r="AO27" s="296"/>
      <c r="AP27" s="296"/>
      <c r="AQ27" s="296"/>
      <c r="AR27" s="296"/>
      <c r="AS27" s="296"/>
      <c r="AT27" s="296"/>
      <c r="AU27" s="95"/>
      <c r="AV27" s="31"/>
      <c r="AW27" s="406"/>
      <c r="AX27" s="35"/>
      <c r="AY27" s="130"/>
      <c r="AZ27" s="302"/>
      <c r="BA27" s="299"/>
      <c r="BB27" s="299"/>
      <c r="BC27" s="299"/>
      <c r="BD27" s="299"/>
      <c r="BE27" s="299"/>
      <c r="BF27" s="299"/>
      <c r="BG27" s="299"/>
      <c r="BH27" s="132"/>
      <c r="BI27" s="35"/>
      <c r="BJ27" s="406"/>
    </row>
    <row r="28" spans="1:62" ht="9.75" customHeight="1" x14ac:dyDescent="0.25">
      <c r="A28" s="406"/>
      <c r="B28" s="31"/>
      <c r="C28" s="101" t="s">
        <v>64</v>
      </c>
      <c r="D28" s="152"/>
      <c r="E28" s="189">
        <f>MROUND('Full CSDA input'!E29/'Full CSDA input'!E16*3,0.5)</f>
        <v>0</v>
      </c>
      <c r="F28" s="94"/>
      <c r="G28" s="94"/>
      <c r="H28" s="189">
        <f>MROUND('Full CSDA input'!F29/'Full CSDA input'!F16*3,0.5)</f>
        <v>0</v>
      </c>
      <c r="I28" s="94"/>
      <c r="J28" s="94"/>
      <c r="K28" s="96"/>
      <c r="L28" s="95"/>
      <c r="M28" s="31"/>
      <c r="N28" s="406"/>
      <c r="O28" s="35"/>
      <c r="P28" s="133" t="s">
        <v>64</v>
      </c>
      <c r="Q28" s="145"/>
      <c r="R28" s="184">
        <f>MROUND('Full CSDA input'!M29/'Full CSDA input'!M16*3,0.5)</f>
        <v>0</v>
      </c>
      <c r="S28" s="131"/>
      <c r="T28" s="131"/>
      <c r="U28" s="184">
        <f>MROUND('Full CSDA input'!N29/'Full CSDA input'!N16*3,0.5)</f>
        <v>0</v>
      </c>
      <c r="V28" s="131"/>
      <c r="W28" s="131"/>
      <c r="X28" s="134"/>
      <c r="Y28" s="132"/>
      <c r="Z28" s="35"/>
      <c r="AA28" s="419"/>
      <c r="AB28" s="156"/>
      <c r="AC28" s="156"/>
      <c r="AD28" s="156"/>
      <c r="AE28" s="156"/>
      <c r="AF28" s="156"/>
      <c r="AG28" s="156"/>
      <c r="AH28" s="156"/>
      <c r="AI28" s="156"/>
      <c r="AJ28" s="419"/>
      <c r="AK28" s="31"/>
      <c r="AL28" s="101" t="s">
        <v>64</v>
      </c>
      <c r="AM28" s="152"/>
      <c r="AN28" s="291">
        <f>MROUND('Full CSDA input'!E29/'Full CSDA input'!E16,0.1)</f>
        <v>0</v>
      </c>
      <c r="AO28" s="296"/>
      <c r="AP28" s="296"/>
      <c r="AQ28" s="291">
        <f>MROUND('Full CSDA input'!F29/'Full CSDA input'!F16,0.1)</f>
        <v>0</v>
      </c>
      <c r="AR28" s="296"/>
      <c r="AS28" s="296"/>
      <c r="AT28" s="297"/>
      <c r="AU28" s="95"/>
      <c r="AV28" s="31"/>
      <c r="AW28" s="406"/>
      <c r="AX28" s="35"/>
      <c r="AY28" s="133" t="s">
        <v>64</v>
      </c>
      <c r="AZ28" s="145"/>
      <c r="BA28" s="291">
        <f>MROUND('Full CSDA input'!M29/'Full CSDA input'!M16,0.1)</f>
        <v>0</v>
      </c>
      <c r="BB28" s="299"/>
      <c r="BC28" s="299"/>
      <c r="BD28" s="291">
        <f>MROUND('Full CSDA input'!N29/'Full CSDA input'!N16,0.1)</f>
        <v>0</v>
      </c>
      <c r="BE28" s="299"/>
      <c r="BF28" s="299"/>
      <c r="BG28" s="300"/>
      <c r="BH28" s="132"/>
      <c r="BI28" s="35"/>
      <c r="BJ28" s="406"/>
    </row>
    <row r="29" spans="1:62" ht="4.5" customHeight="1" x14ac:dyDescent="0.25">
      <c r="A29" s="406"/>
      <c r="B29" s="31"/>
      <c r="C29" s="97"/>
      <c r="D29" s="153"/>
      <c r="E29" s="98"/>
      <c r="F29" s="98"/>
      <c r="G29" s="98"/>
      <c r="H29" s="98"/>
      <c r="I29" s="99"/>
      <c r="J29" s="99"/>
      <c r="K29" s="98"/>
      <c r="L29" s="100"/>
      <c r="M29" s="34"/>
      <c r="N29" s="406"/>
      <c r="O29" s="38"/>
      <c r="P29" s="135"/>
      <c r="Q29" s="146"/>
      <c r="R29" s="136"/>
      <c r="S29" s="136"/>
      <c r="T29" s="136"/>
      <c r="U29" s="136"/>
      <c r="V29" s="137"/>
      <c r="W29" s="137"/>
      <c r="X29" s="136"/>
      <c r="Y29" s="138"/>
      <c r="Z29" s="38"/>
      <c r="AA29" s="419"/>
      <c r="AB29" s="156"/>
      <c r="AC29" s="156"/>
      <c r="AD29" s="156"/>
      <c r="AE29" s="156"/>
      <c r="AF29" s="156"/>
      <c r="AG29" s="156"/>
      <c r="AH29" s="156"/>
      <c r="AI29" s="156"/>
      <c r="AJ29" s="419"/>
      <c r="AK29" s="31"/>
      <c r="AL29" s="97"/>
      <c r="AM29" s="153"/>
      <c r="AN29" s="195"/>
      <c r="AO29" s="195"/>
      <c r="AP29" s="195"/>
      <c r="AQ29" s="195"/>
      <c r="AR29" s="191"/>
      <c r="AS29" s="191"/>
      <c r="AT29" s="195"/>
      <c r="AU29" s="100"/>
      <c r="AV29" s="34"/>
      <c r="AW29" s="406"/>
      <c r="AX29" s="38"/>
      <c r="AY29" s="135"/>
      <c r="AZ29" s="303"/>
      <c r="BA29" s="304"/>
      <c r="BB29" s="304"/>
      <c r="BC29" s="304"/>
      <c r="BD29" s="304"/>
      <c r="BE29" s="305"/>
      <c r="BF29" s="305"/>
      <c r="BG29" s="304"/>
      <c r="BH29" s="138"/>
      <c r="BI29" s="38"/>
      <c r="BJ29" s="406"/>
    </row>
    <row r="30" spans="1:62" ht="4.5" customHeight="1" x14ac:dyDescent="0.25">
      <c r="A30" s="406"/>
      <c r="B30" s="31"/>
      <c r="C30" s="33"/>
      <c r="D30" s="33"/>
      <c r="E30" s="44"/>
      <c r="F30" s="44"/>
      <c r="G30" s="44"/>
      <c r="H30" s="44"/>
      <c r="I30" s="44"/>
      <c r="J30" s="44"/>
      <c r="K30" s="44"/>
      <c r="L30" s="83"/>
      <c r="M30" s="34"/>
      <c r="N30" s="406"/>
      <c r="O30" s="38"/>
      <c r="P30" s="50"/>
      <c r="Q30" s="50"/>
      <c r="R30" s="92"/>
      <c r="S30" s="92"/>
      <c r="T30" s="92"/>
      <c r="U30" s="92"/>
      <c r="V30" s="92"/>
      <c r="W30" s="92"/>
      <c r="X30" s="92"/>
      <c r="Y30" s="92"/>
      <c r="Z30" s="38"/>
      <c r="AA30" s="419"/>
      <c r="AB30" s="156"/>
      <c r="AC30" s="156"/>
      <c r="AD30" s="156"/>
      <c r="AE30" s="156"/>
      <c r="AF30" s="156"/>
      <c r="AG30" s="156"/>
      <c r="AH30" s="156"/>
      <c r="AI30" s="156"/>
      <c r="AJ30" s="419"/>
      <c r="AK30" s="31"/>
      <c r="AL30" s="33"/>
      <c r="AM30" s="33"/>
      <c r="AN30" s="192"/>
      <c r="AO30" s="192"/>
      <c r="AP30" s="192"/>
      <c r="AQ30" s="192"/>
      <c r="AR30" s="192"/>
      <c r="AS30" s="192"/>
      <c r="AT30" s="192"/>
      <c r="AU30" s="83"/>
      <c r="AV30" s="34"/>
      <c r="AW30" s="406"/>
      <c r="AX30" s="38"/>
      <c r="AY30" s="50"/>
      <c r="AZ30" s="50"/>
      <c r="BA30" s="200"/>
      <c r="BB30" s="200"/>
      <c r="BC30" s="200"/>
      <c r="BD30" s="200"/>
      <c r="BE30" s="200"/>
      <c r="BF30" s="200"/>
      <c r="BG30" s="200"/>
      <c r="BH30" s="92"/>
      <c r="BI30" s="38"/>
      <c r="BJ30" s="406"/>
    </row>
    <row r="31" spans="1:62" ht="17.25" customHeight="1" x14ac:dyDescent="0.25">
      <c r="A31" s="406"/>
      <c r="B31" s="31"/>
      <c r="C31" s="121" t="s">
        <v>4</v>
      </c>
      <c r="D31" s="149"/>
      <c r="E31" s="122"/>
      <c r="F31" s="122"/>
      <c r="G31" s="122"/>
      <c r="H31" s="122"/>
      <c r="I31" s="122"/>
      <c r="J31" s="122"/>
      <c r="K31" s="122"/>
      <c r="L31" s="114"/>
      <c r="M31" s="31"/>
      <c r="N31" s="406"/>
      <c r="O31" s="35"/>
      <c r="P31" s="127" t="s">
        <v>4</v>
      </c>
      <c r="Q31" s="142"/>
      <c r="R31" s="128"/>
      <c r="S31" s="128"/>
      <c r="T31" s="128"/>
      <c r="U31" s="128"/>
      <c r="V31" s="128"/>
      <c r="W31" s="128"/>
      <c r="X31" s="128"/>
      <c r="Y31" s="129"/>
      <c r="Z31" s="35"/>
      <c r="AA31" s="419"/>
      <c r="AB31" s="156"/>
      <c r="AC31" s="156"/>
      <c r="AD31" s="156"/>
      <c r="AE31" s="156"/>
      <c r="AF31" s="156"/>
      <c r="AG31" s="156"/>
      <c r="AH31" s="156"/>
      <c r="AI31" s="156"/>
      <c r="AJ31" s="419"/>
      <c r="AK31" s="31"/>
      <c r="AL31" s="121" t="s">
        <v>4</v>
      </c>
      <c r="AM31" s="149"/>
      <c r="AN31" s="196"/>
      <c r="AO31" s="196"/>
      <c r="AP31" s="196"/>
      <c r="AQ31" s="196"/>
      <c r="AR31" s="196"/>
      <c r="AS31" s="196"/>
      <c r="AT31" s="196"/>
      <c r="AU31" s="114"/>
      <c r="AV31" s="31"/>
      <c r="AW31" s="406"/>
      <c r="AX31" s="35"/>
      <c r="AY31" s="127" t="s">
        <v>4</v>
      </c>
      <c r="AZ31" s="142"/>
      <c r="BA31" s="204"/>
      <c r="BB31" s="204"/>
      <c r="BC31" s="204"/>
      <c r="BD31" s="204"/>
      <c r="BE31" s="204"/>
      <c r="BF31" s="204"/>
      <c r="BG31" s="204"/>
      <c r="BH31" s="129"/>
      <c r="BI31" s="35"/>
      <c r="BJ31" s="406"/>
    </row>
    <row r="32" spans="1:62" ht="4.5" customHeight="1" x14ac:dyDescent="0.25">
      <c r="A32" s="406"/>
      <c r="B32" s="31"/>
      <c r="C32" s="123"/>
      <c r="D32" s="124"/>
      <c r="E32" s="124"/>
      <c r="F32" s="124"/>
      <c r="G32" s="124"/>
      <c r="H32" s="124"/>
      <c r="I32" s="124"/>
      <c r="J32" s="124"/>
      <c r="K32" s="124"/>
      <c r="L32" s="125"/>
      <c r="M32" s="31"/>
      <c r="N32" s="406"/>
      <c r="O32" s="35"/>
      <c r="P32" s="139"/>
      <c r="Q32" s="102"/>
      <c r="R32" s="102"/>
      <c r="S32" s="102"/>
      <c r="T32" s="102"/>
      <c r="U32" s="102"/>
      <c r="V32" s="102"/>
      <c r="W32" s="102"/>
      <c r="X32" s="102"/>
      <c r="Y32" s="140"/>
      <c r="Z32" s="35"/>
      <c r="AA32" s="419"/>
      <c r="AB32" s="156"/>
      <c r="AC32" s="156"/>
      <c r="AD32" s="156"/>
      <c r="AE32" s="156"/>
      <c r="AF32" s="156"/>
      <c r="AG32" s="156"/>
      <c r="AH32" s="156"/>
      <c r="AI32" s="156"/>
      <c r="AJ32" s="419"/>
      <c r="AK32" s="31"/>
      <c r="AL32" s="123"/>
      <c r="AM32" s="124"/>
      <c r="AN32" s="186"/>
      <c r="AO32" s="186"/>
      <c r="AP32" s="186"/>
      <c r="AQ32" s="186"/>
      <c r="AR32" s="186"/>
      <c r="AS32" s="186"/>
      <c r="AT32" s="186"/>
      <c r="AU32" s="125"/>
      <c r="AV32" s="31"/>
      <c r="AW32" s="406"/>
      <c r="AX32" s="35"/>
      <c r="AY32" s="139"/>
      <c r="AZ32" s="102"/>
      <c r="BA32" s="197"/>
      <c r="BB32" s="197"/>
      <c r="BC32" s="197"/>
      <c r="BD32" s="197"/>
      <c r="BE32" s="197"/>
      <c r="BF32" s="197"/>
      <c r="BG32" s="197"/>
      <c r="BH32" s="140"/>
      <c r="BI32" s="35"/>
      <c r="BJ32" s="406"/>
    </row>
    <row r="33" spans="1:62" ht="9.75" customHeight="1" x14ac:dyDescent="0.25">
      <c r="A33" s="406"/>
      <c r="B33" s="31"/>
      <c r="C33" s="126" t="s">
        <v>191</v>
      </c>
      <c r="D33" s="150"/>
      <c r="E33" s="189">
        <f>MROUND('Full CSDA input'!E30/'Full CSDA input'!E17*3,0.5)</f>
        <v>0</v>
      </c>
      <c r="F33" s="124"/>
      <c r="G33" s="124"/>
      <c r="H33" s="189">
        <f>MROUND('Full CSDA input'!F30/'Full CSDA input'!F17*3,0.5)</f>
        <v>0</v>
      </c>
      <c r="I33" s="124"/>
      <c r="J33" s="124"/>
      <c r="K33" s="189">
        <f>MROUND('Full CSDA input'!G30/'Full CSDA input'!G17*3,0.5)</f>
        <v>0</v>
      </c>
      <c r="L33" s="125"/>
      <c r="M33" s="31"/>
      <c r="N33" s="406"/>
      <c r="O33" s="35"/>
      <c r="P33" s="141" t="s">
        <v>191</v>
      </c>
      <c r="Q33" s="143"/>
      <c r="R33" s="184">
        <f>MROUND('Full CSDA input'!M30/'Full CSDA input'!M17*3,0.5)</f>
        <v>0</v>
      </c>
      <c r="S33" s="102"/>
      <c r="T33" s="102"/>
      <c r="U33" s="184">
        <f>MROUND('Full CSDA input'!N30/'Full CSDA input'!N17*3,0.5)</f>
        <v>0</v>
      </c>
      <c r="V33" s="102"/>
      <c r="W33" s="102"/>
      <c r="X33" s="184">
        <f>MROUND('Full CSDA input'!O30/'Full CSDA input'!O17*3,0.5)</f>
        <v>0</v>
      </c>
      <c r="Y33" s="140"/>
      <c r="Z33" s="35"/>
      <c r="AA33" s="419"/>
      <c r="AB33" s="156"/>
      <c r="AC33" s="156"/>
      <c r="AD33" s="156"/>
      <c r="AE33" s="156"/>
      <c r="AF33" s="156"/>
      <c r="AG33" s="156"/>
      <c r="AH33" s="156"/>
      <c r="AI33" s="156"/>
      <c r="AJ33" s="419"/>
      <c r="AK33" s="31"/>
      <c r="AL33" s="126" t="s">
        <v>191</v>
      </c>
      <c r="AM33" s="150"/>
      <c r="AN33" s="291">
        <f>MROUND('Full CSDA input'!E30/'Full CSDA input'!E17,0.1)</f>
        <v>0</v>
      </c>
      <c r="AO33" s="292"/>
      <c r="AP33" s="292"/>
      <c r="AQ33" s="291">
        <f>MROUND('Full CSDA input'!F30/'Full CSDA input'!F17,0.1)</f>
        <v>0</v>
      </c>
      <c r="AR33" s="292"/>
      <c r="AS33" s="292"/>
      <c r="AT33" s="291">
        <f>MROUND('Full CSDA input'!G30/'Full CSDA input'!G17,0.1)</f>
        <v>0</v>
      </c>
      <c r="AU33" s="125"/>
      <c r="AV33" s="31"/>
      <c r="AW33" s="406"/>
      <c r="AX33" s="35"/>
      <c r="AY33" s="141" t="s">
        <v>191</v>
      </c>
      <c r="AZ33" s="143"/>
      <c r="BA33" s="291">
        <f>MROUND('Full CSDA input'!M30/'Full CSDA input'!M17,0.1)</f>
        <v>0</v>
      </c>
      <c r="BB33" s="298"/>
      <c r="BC33" s="298"/>
      <c r="BD33" s="291">
        <f>MROUND('Full CSDA input'!N30/'Full CSDA input'!N17,0.1)</f>
        <v>0</v>
      </c>
      <c r="BE33" s="298"/>
      <c r="BF33" s="298"/>
      <c r="BG33" s="291">
        <f>MROUND('Full CSDA input'!O30/'Full CSDA input'!O17,0.1)</f>
        <v>0</v>
      </c>
      <c r="BH33" s="140"/>
      <c r="BI33" s="35"/>
      <c r="BJ33" s="406"/>
    </row>
    <row r="34" spans="1:62" ht="4.5" customHeight="1" x14ac:dyDescent="0.25">
      <c r="A34" s="406"/>
      <c r="B34" s="31"/>
      <c r="C34" s="126"/>
      <c r="D34" s="150"/>
      <c r="E34" s="124"/>
      <c r="F34" s="124"/>
      <c r="G34" s="124"/>
      <c r="H34" s="124"/>
      <c r="I34" s="124"/>
      <c r="J34" s="124"/>
      <c r="K34" s="124"/>
      <c r="L34" s="125"/>
      <c r="M34" s="31"/>
      <c r="N34" s="406"/>
      <c r="O34" s="35"/>
      <c r="P34" s="141"/>
      <c r="Q34" s="143"/>
      <c r="R34" s="102"/>
      <c r="S34" s="102"/>
      <c r="T34" s="102"/>
      <c r="U34" s="102"/>
      <c r="V34" s="102"/>
      <c r="W34" s="102"/>
      <c r="X34" s="102"/>
      <c r="Y34" s="140"/>
      <c r="Z34" s="35"/>
      <c r="AA34" s="419"/>
      <c r="AB34" s="156"/>
      <c r="AC34" s="156"/>
      <c r="AD34" s="156"/>
      <c r="AE34" s="156"/>
      <c r="AF34" s="156"/>
      <c r="AG34" s="156"/>
      <c r="AH34" s="156"/>
      <c r="AI34" s="156"/>
      <c r="AJ34" s="419"/>
      <c r="AK34" s="31"/>
      <c r="AL34" s="126"/>
      <c r="AM34" s="150"/>
      <c r="AN34" s="292"/>
      <c r="AO34" s="292"/>
      <c r="AP34" s="292"/>
      <c r="AQ34" s="292"/>
      <c r="AR34" s="292"/>
      <c r="AS34" s="292"/>
      <c r="AT34" s="292"/>
      <c r="AU34" s="125"/>
      <c r="AV34" s="31"/>
      <c r="AW34" s="406"/>
      <c r="AX34" s="35"/>
      <c r="AY34" s="141"/>
      <c r="AZ34" s="143"/>
      <c r="BA34" s="298"/>
      <c r="BB34" s="298"/>
      <c r="BC34" s="298"/>
      <c r="BD34" s="298"/>
      <c r="BE34" s="298"/>
      <c r="BF34" s="298"/>
      <c r="BG34" s="298"/>
      <c r="BH34" s="140"/>
      <c r="BI34" s="35"/>
      <c r="BJ34" s="406"/>
    </row>
    <row r="35" spans="1:62" ht="9.75" customHeight="1" x14ac:dyDescent="0.25">
      <c r="A35" s="406"/>
      <c r="B35" s="31"/>
      <c r="C35" s="126" t="s">
        <v>192</v>
      </c>
      <c r="D35" s="150"/>
      <c r="E35" s="189">
        <f>MROUND('Full CSDA input'!E31/'Full CSDA input'!E18*3,0.5)</f>
        <v>0</v>
      </c>
      <c r="F35" s="124"/>
      <c r="G35" s="124"/>
      <c r="H35" s="189">
        <f>MROUND('Full CSDA input'!F31/'Full CSDA input'!F18*3,0.5)</f>
        <v>0</v>
      </c>
      <c r="I35" s="124"/>
      <c r="J35" s="124"/>
      <c r="K35" s="189">
        <f>MROUND('Full CSDA input'!G31/'Full CSDA input'!G18*3,0.5)</f>
        <v>0</v>
      </c>
      <c r="L35" s="125"/>
      <c r="M35" s="31"/>
      <c r="N35" s="406"/>
      <c r="O35" s="35"/>
      <c r="P35" s="141" t="s">
        <v>192</v>
      </c>
      <c r="Q35" s="143"/>
      <c r="R35" s="189">
        <f>MROUND('Full CSDA input'!M31/'Full CSDA input'!M18*3,0.5)</f>
        <v>0</v>
      </c>
      <c r="S35" s="102"/>
      <c r="T35" s="102"/>
      <c r="U35" s="184">
        <f>MROUND('Full CSDA input'!N31/'Full CSDA input'!N18*3,0.5)</f>
        <v>0</v>
      </c>
      <c r="V35" s="102"/>
      <c r="W35" s="102"/>
      <c r="X35" s="184">
        <f>MROUND('Full CSDA input'!O31/'Full CSDA input'!O18*3,0.5)</f>
        <v>0</v>
      </c>
      <c r="Y35" s="140"/>
      <c r="Z35" s="35"/>
      <c r="AA35" s="419"/>
      <c r="AB35" s="156"/>
      <c r="AC35" s="156"/>
      <c r="AD35" s="156"/>
      <c r="AE35" s="156"/>
      <c r="AF35" s="156"/>
      <c r="AG35" s="156"/>
      <c r="AH35" s="156"/>
      <c r="AI35" s="156"/>
      <c r="AJ35" s="419"/>
      <c r="AK35" s="31"/>
      <c r="AL35" s="126" t="s">
        <v>192</v>
      </c>
      <c r="AM35" s="150"/>
      <c r="AN35" s="291">
        <f>MROUND('Full CSDA input'!E31/'Full CSDA input'!E18,0.1)</f>
        <v>0</v>
      </c>
      <c r="AO35" s="292"/>
      <c r="AP35" s="292"/>
      <c r="AQ35" s="291">
        <f>MROUND('Full CSDA input'!F31/'Full CSDA input'!F18,0.1)</f>
        <v>0</v>
      </c>
      <c r="AR35" s="292"/>
      <c r="AS35" s="292"/>
      <c r="AT35" s="291">
        <f>MROUND('Full CSDA input'!G31/'Full CSDA input'!G18,0.1)</f>
        <v>0</v>
      </c>
      <c r="AU35" s="125"/>
      <c r="AV35" s="31"/>
      <c r="AW35" s="406"/>
      <c r="AX35" s="35"/>
      <c r="AY35" s="141" t="s">
        <v>192</v>
      </c>
      <c r="AZ35" s="143"/>
      <c r="BA35" s="291">
        <f>MROUND('Full CSDA input'!M31/'Full CSDA input'!M18,0.1)</f>
        <v>0</v>
      </c>
      <c r="BB35" s="298"/>
      <c r="BC35" s="298"/>
      <c r="BD35" s="291">
        <f>MROUND('Full CSDA input'!N31/'Full CSDA input'!N18,0.1)</f>
        <v>0</v>
      </c>
      <c r="BE35" s="298"/>
      <c r="BF35" s="298"/>
      <c r="BG35" s="291">
        <f>MROUND('Full CSDA input'!O31/'Full CSDA input'!O18,0.1)</f>
        <v>0</v>
      </c>
      <c r="BH35" s="140"/>
      <c r="BI35" s="35"/>
      <c r="BJ35" s="406"/>
    </row>
    <row r="36" spans="1:62" ht="4.5" customHeight="1" x14ac:dyDescent="0.25">
      <c r="A36" s="406"/>
      <c r="B36" s="31"/>
      <c r="C36" s="126"/>
      <c r="D36" s="150"/>
      <c r="E36" s="124"/>
      <c r="F36" s="124"/>
      <c r="G36" s="124"/>
      <c r="H36" s="124"/>
      <c r="I36" s="124"/>
      <c r="J36" s="124"/>
      <c r="K36" s="187"/>
      <c r="L36" s="125"/>
      <c r="M36" s="31"/>
      <c r="N36" s="406"/>
      <c r="O36" s="35"/>
      <c r="P36" s="141"/>
      <c r="Q36" s="143"/>
      <c r="R36" s="102"/>
      <c r="S36" s="102"/>
      <c r="T36" s="102"/>
      <c r="U36" s="102"/>
      <c r="V36" s="102"/>
      <c r="W36" s="102"/>
      <c r="X36" s="102"/>
      <c r="Y36" s="140"/>
      <c r="Z36" s="35"/>
      <c r="AA36" s="419"/>
      <c r="AB36" s="156"/>
      <c r="AC36" s="156"/>
      <c r="AD36" s="156"/>
      <c r="AE36" s="156"/>
      <c r="AF36" s="156"/>
      <c r="AG36" s="156"/>
      <c r="AH36" s="156"/>
      <c r="AI36" s="156"/>
      <c r="AJ36" s="419"/>
      <c r="AK36" s="31"/>
      <c r="AL36" s="126"/>
      <c r="AM36" s="150"/>
      <c r="AN36" s="292"/>
      <c r="AO36" s="292"/>
      <c r="AP36" s="292"/>
      <c r="AQ36" s="292"/>
      <c r="AR36" s="292"/>
      <c r="AS36" s="292"/>
      <c r="AT36" s="292"/>
      <c r="AU36" s="125"/>
      <c r="AV36" s="31"/>
      <c r="AW36" s="406"/>
      <c r="AX36" s="35"/>
      <c r="AY36" s="141"/>
      <c r="AZ36" s="143"/>
      <c r="BA36" s="298"/>
      <c r="BB36" s="298"/>
      <c r="BC36" s="298"/>
      <c r="BD36" s="298"/>
      <c r="BE36" s="298"/>
      <c r="BF36" s="298"/>
      <c r="BG36" s="298"/>
      <c r="BH36" s="140"/>
      <c r="BI36" s="35"/>
      <c r="BJ36" s="406"/>
    </row>
    <row r="37" spans="1:62" ht="4.5" customHeight="1" x14ac:dyDescent="0.25">
      <c r="A37" s="406"/>
      <c r="B37" s="31"/>
      <c r="C37" s="93"/>
      <c r="D37" s="151"/>
      <c r="E37" s="94"/>
      <c r="F37" s="94"/>
      <c r="G37" s="94"/>
      <c r="H37" s="94"/>
      <c r="I37" s="94"/>
      <c r="J37" s="94"/>
      <c r="K37" s="94"/>
      <c r="L37" s="95"/>
      <c r="M37" s="31"/>
      <c r="N37" s="406"/>
      <c r="O37" s="35"/>
      <c r="P37" s="130"/>
      <c r="Q37" s="144"/>
      <c r="R37" s="131"/>
      <c r="S37" s="131"/>
      <c r="T37" s="131"/>
      <c r="U37" s="131"/>
      <c r="V37" s="131"/>
      <c r="W37" s="131"/>
      <c r="X37" s="131"/>
      <c r="Y37" s="132"/>
      <c r="Z37" s="35"/>
      <c r="AA37" s="419"/>
      <c r="AB37" s="156"/>
      <c r="AC37" s="156"/>
      <c r="AD37" s="156"/>
      <c r="AE37" s="156"/>
      <c r="AF37" s="156"/>
      <c r="AG37" s="156"/>
      <c r="AH37" s="156"/>
      <c r="AI37" s="156"/>
      <c r="AJ37" s="419"/>
      <c r="AK37" s="31"/>
      <c r="AL37" s="93"/>
      <c r="AM37" s="151"/>
      <c r="AN37" s="296"/>
      <c r="AO37" s="296"/>
      <c r="AP37" s="296"/>
      <c r="AQ37" s="296"/>
      <c r="AR37" s="296"/>
      <c r="AS37" s="296"/>
      <c r="AT37" s="296"/>
      <c r="AU37" s="95"/>
      <c r="AV37" s="31"/>
      <c r="AW37" s="406"/>
      <c r="AX37" s="35"/>
      <c r="AY37" s="130"/>
      <c r="AZ37" s="144"/>
      <c r="BA37" s="299"/>
      <c r="BB37" s="299"/>
      <c r="BC37" s="299"/>
      <c r="BD37" s="299"/>
      <c r="BE37" s="299"/>
      <c r="BF37" s="299"/>
      <c r="BG37" s="299"/>
      <c r="BH37" s="132"/>
      <c r="BI37" s="35"/>
      <c r="BJ37" s="406"/>
    </row>
    <row r="38" spans="1:62" ht="9.75" customHeight="1" x14ac:dyDescent="0.25">
      <c r="A38" s="406"/>
      <c r="B38" s="31"/>
      <c r="C38" s="101" t="s">
        <v>64</v>
      </c>
      <c r="D38" s="152"/>
      <c r="E38" s="184">
        <f>MROUND('Full CSDA input'!E32/'Full CSDA input'!E19*3,0.5)</f>
        <v>0</v>
      </c>
      <c r="F38" s="94"/>
      <c r="G38" s="94"/>
      <c r="H38" s="189">
        <f>MROUND('Full CSDA input'!F32/'Full CSDA input'!F19*3,0.5)</f>
        <v>0</v>
      </c>
      <c r="I38" s="94"/>
      <c r="J38" s="94"/>
      <c r="K38" s="94"/>
      <c r="L38" s="95"/>
      <c r="M38" s="31"/>
      <c r="N38" s="406"/>
      <c r="O38" s="35"/>
      <c r="P38" s="133" t="s">
        <v>64</v>
      </c>
      <c r="Q38" s="145"/>
      <c r="R38" s="184">
        <f>MROUND('Full CSDA input'!M32/'Full CSDA input'!M19*3,0.5)</f>
        <v>0</v>
      </c>
      <c r="S38" s="131"/>
      <c r="T38" s="131"/>
      <c r="U38" s="189">
        <f>MROUND('Full CSDA input'!N32/'Full CSDA input'!N19*3,0.5)</f>
        <v>0</v>
      </c>
      <c r="V38" s="131"/>
      <c r="W38" s="131"/>
      <c r="X38" s="131"/>
      <c r="Y38" s="132"/>
      <c r="Z38" s="35"/>
      <c r="AA38" s="419"/>
      <c r="AB38" s="156"/>
      <c r="AC38" s="156"/>
      <c r="AD38" s="156"/>
      <c r="AE38" s="156"/>
      <c r="AF38" s="156"/>
      <c r="AG38" s="156"/>
      <c r="AH38" s="156"/>
      <c r="AI38" s="156"/>
      <c r="AJ38" s="419"/>
      <c r="AK38" s="31"/>
      <c r="AL38" s="101" t="s">
        <v>64</v>
      </c>
      <c r="AM38" s="152"/>
      <c r="AN38" s="291">
        <f>MROUND('Full CSDA input'!E32/'Full CSDA input'!E19,0.1)</f>
        <v>0</v>
      </c>
      <c r="AO38" s="296"/>
      <c r="AP38" s="296"/>
      <c r="AQ38" s="291">
        <f>MROUND('Full CSDA input'!F32/'Full CSDA input'!F19,0.1)</f>
        <v>0</v>
      </c>
      <c r="AR38" s="296"/>
      <c r="AS38" s="296"/>
      <c r="AT38" s="296"/>
      <c r="AU38" s="95"/>
      <c r="AV38" s="31"/>
      <c r="AW38" s="406"/>
      <c r="AX38" s="35"/>
      <c r="AY38" s="133" t="s">
        <v>64</v>
      </c>
      <c r="AZ38" s="145"/>
      <c r="BA38" s="291">
        <f>MROUND('Full CSDA input'!M32/'Full CSDA input'!M19,0.1)</f>
        <v>0</v>
      </c>
      <c r="BB38" s="299"/>
      <c r="BC38" s="299"/>
      <c r="BD38" s="291">
        <f>MROUND('Full CSDA input'!N32/'Full CSDA input'!N19,0.1)</f>
        <v>0</v>
      </c>
      <c r="BE38" s="299"/>
      <c r="BF38" s="299"/>
      <c r="BG38" s="299"/>
      <c r="BH38" s="132"/>
      <c r="BI38" s="35"/>
      <c r="BJ38" s="406"/>
    </row>
    <row r="39" spans="1:62" ht="4.5" customHeight="1" x14ac:dyDescent="0.25">
      <c r="A39" s="406"/>
      <c r="B39" s="31"/>
      <c r="C39" s="97"/>
      <c r="D39" s="153"/>
      <c r="E39" s="98"/>
      <c r="F39" s="98"/>
      <c r="G39" s="98"/>
      <c r="H39" s="98"/>
      <c r="I39" s="99"/>
      <c r="J39" s="99"/>
      <c r="K39" s="98"/>
      <c r="L39" s="100"/>
      <c r="M39" s="34"/>
      <c r="N39" s="406"/>
      <c r="O39" s="38"/>
      <c r="P39" s="135"/>
      <c r="Q39" s="146"/>
      <c r="R39" s="136"/>
      <c r="S39" s="136"/>
      <c r="T39" s="136"/>
      <c r="U39" s="136"/>
      <c r="V39" s="137"/>
      <c r="W39" s="137"/>
      <c r="X39" s="136"/>
      <c r="Y39" s="138"/>
      <c r="Z39" s="35"/>
      <c r="AA39" s="419"/>
      <c r="AB39" s="156"/>
      <c r="AC39" s="156"/>
      <c r="AD39" s="156"/>
      <c r="AE39" s="156"/>
      <c r="AF39" s="156"/>
      <c r="AG39" s="156"/>
      <c r="AH39" s="156"/>
      <c r="AI39" s="156"/>
      <c r="AJ39" s="419"/>
      <c r="AK39" s="31"/>
      <c r="AL39" s="97"/>
      <c r="AM39" s="153"/>
      <c r="AN39" s="195"/>
      <c r="AO39" s="195"/>
      <c r="AP39" s="195"/>
      <c r="AQ39" s="195"/>
      <c r="AR39" s="191"/>
      <c r="AS39" s="191"/>
      <c r="AT39" s="195"/>
      <c r="AU39" s="100"/>
      <c r="AV39" s="34"/>
      <c r="AW39" s="406"/>
      <c r="AX39" s="38"/>
      <c r="AY39" s="135"/>
      <c r="AZ39" s="146"/>
      <c r="BA39" s="203"/>
      <c r="BB39" s="203"/>
      <c r="BC39" s="203"/>
      <c r="BD39" s="203"/>
      <c r="BE39" s="198"/>
      <c r="BF39" s="198"/>
      <c r="BG39" s="203"/>
      <c r="BH39" s="138"/>
      <c r="BI39" s="35"/>
      <c r="BJ39" s="406"/>
    </row>
    <row r="40" spans="1:62" ht="4.5" customHeight="1" x14ac:dyDescent="0.25">
      <c r="A40" s="406"/>
      <c r="B40" s="31"/>
      <c r="C40" s="34"/>
      <c r="D40" s="34"/>
      <c r="E40" s="45"/>
      <c r="F40" s="45"/>
      <c r="G40" s="45"/>
      <c r="H40" s="45"/>
      <c r="I40" s="45"/>
      <c r="J40" s="45"/>
      <c r="K40" s="45"/>
      <c r="L40" s="83"/>
      <c r="M40" s="34"/>
      <c r="N40" s="406"/>
      <c r="O40" s="38"/>
      <c r="P40" s="38"/>
      <c r="Q40" s="38"/>
      <c r="R40" s="188"/>
      <c r="S40" s="188"/>
      <c r="T40" s="188"/>
      <c r="U40" s="188"/>
      <c r="V40" s="188"/>
      <c r="W40" s="188"/>
      <c r="X40" s="188"/>
      <c r="Y40" s="92"/>
      <c r="Z40" s="35"/>
      <c r="AA40" s="419"/>
      <c r="AB40" s="156"/>
      <c r="AC40" s="156"/>
      <c r="AD40" s="156"/>
      <c r="AE40" s="156"/>
      <c r="AF40" s="156"/>
      <c r="AG40" s="156"/>
      <c r="AH40" s="156"/>
      <c r="AI40" s="156"/>
      <c r="AJ40" s="419"/>
      <c r="AK40" s="31"/>
      <c r="AL40" s="34"/>
      <c r="AM40" s="34"/>
      <c r="AN40" s="192"/>
      <c r="AO40" s="192"/>
      <c r="AP40" s="192"/>
      <c r="AQ40" s="192"/>
      <c r="AR40" s="192"/>
      <c r="AS40" s="192"/>
      <c r="AT40" s="192"/>
      <c r="AU40" s="83"/>
      <c r="AV40" s="34"/>
      <c r="AW40" s="406"/>
      <c r="AX40" s="38"/>
      <c r="AY40" s="38"/>
      <c r="AZ40" s="38"/>
      <c r="BA40" s="200"/>
      <c r="BB40" s="200"/>
      <c r="BC40" s="200"/>
      <c r="BD40" s="200"/>
      <c r="BE40" s="200"/>
      <c r="BF40" s="200"/>
      <c r="BG40" s="200"/>
      <c r="BH40" s="92"/>
      <c r="BI40" s="35"/>
      <c r="BJ40" s="406"/>
    </row>
    <row r="41" spans="1:62" ht="4.5" hidden="1" customHeight="1" x14ac:dyDescent="0.25">
      <c r="A41" s="406"/>
      <c r="B41" s="31"/>
      <c r="C41" s="112"/>
      <c r="D41" s="154"/>
      <c r="E41" s="113"/>
      <c r="F41" s="113"/>
      <c r="G41" s="113"/>
      <c r="H41" s="113"/>
      <c r="I41" s="113"/>
      <c r="J41" s="113"/>
      <c r="K41" s="113"/>
      <c r="L41" s="114"/>
      <c r="M41" s="31"/>
      <c r="O41" s="35"/>
      <c r="P41" s="103"/>
      <c r="Q41" s="147"/>
      <c r="R41" s="104"/>
      <c r="S41" s="104"/>
      <c r="T41" s="104"/>
      <c r="U41" s="104"/>
      <c r="V41" s="104"/>
      <c r="W41" s="104"/>
      <c r="X41" s="104"/>
      <c r="Y41" s="105"/>
      <c r="Z41" s="35"/>
      <c r="AA41" s="156"/>
      <c r="AB41" s="156"/>
      <c r="AC41" s="156"/>
      <c r="AD41" s="156"/>
      <c r="AE41" s="156"/>
      <c r="AF41" s="156"/>
      <c r="AG41" s="156"/>
      <c r="AH41" s="156"/>
      <c r="AI41" s="156"/>
      <c r="AJ41" s="156"/>
      <c r="AK41" s="31"/>
      <c r="AL41" s="112"/>
      <c r="AM41" s="154"/>
      <c r="AN41" s="193"/>
      <c r="AO41" s="193"/>
      <c r="AP41" s="193"/>
      <c r="AQ41" s="193"/>
      <c r="AR41" s="193"/>
      <c r="AS41" s="193"/>
      <c r="AT41" s="193"/>
      <c r="AU41" s="114"/>
      <c r="AV41" s="31"/>
      <c r="AX41" s="35"/>
      <c r="AY41" s="103"/>
      <c r="AZ41" s="147"/>
      <c r="BA41" s="201"/>
      <c r="BB41" s="201"/>
      <c r="BC41" s="201"/>
      <c r="BD41" s="201"/>
      <c r="BE41" s="201"/>
      <c r="BF41" s="201"/>
      <c r="BG41" s="201"/>
      <c r="BH41" s="105"/>
      <c r="BI41" s="35"/>
    </row>
    <row r="42" spans="1:62" ht="11.25" hidden="1" customHeight="1" x14ac:dyDescent="0.3">
      <c r="A42" s="406"/>
      <c r="B42" s="31"/>
      <c r="C42" s="115" t="s">
        <v>14</v>
      </c>
      <c r="D42" s="155"/>
      <c r="E42" s="184">
        <f>MROUND(SUM(E13:E38)/9,0.5)</f>
        <v>0</v>
      </c>
      <c r="F42" s="116"/>
      <c r="G42" s="116"/>
      <c r="H42" s="189">
        <f>MROUND(SUM(H13:H38)/9,0.5)</f>
        <v>0</v>
      </c>
      <c r="I42" s="116"/>
      <c r="J42" s="116"/>
      <c r="K42" s="189">
        <f>MROUND(SUM(K13:K38)/9,0.5)</f>
        <v>0</v>
      </c>
      <c r="L42" s="117"/>
      <c r="M42" s="31"/>
      <c r="O42" s="35"/>
      <c r="P42" s="106" t="s">
        <v>14</v>
      </c>
      <c r="Q42" s="148"/>
      <c r="R42" s="189">
        <f>MROUND(SUM(R13:R38)/9,0.5)</f>
        <v>0</v>
      </c>
      <c r="S42" s="107"/>
      <c r="T42" s="107"/>
      <c r="U42" s="184">
        <f>MROUND(SUM(U13:U38)/9,0.5)</f>
        <v>0</v>
      </c>
      <c r="V42" s="107"/>
      <c r="W42" s="107"/>
      <c r="X42" s="189">
        <f>MROUND(SUM(X13:X38)/9,0.5)</f>
        <v>0</v>
      </c>
      <c r="Y42" s="108"/>
      <c r="Z42" s="35"/>
      <c r="AA42" s="156"/>
      <c r="AB42" s="156"/>
      <c r="AC42" s="156"/>
      <c r="AD42" s="156"/>
      <c r="AE42" s="156"/>
      <c r="AF42" s="156"/>
      <c r="AG42" s="156"/>
      <c r="AH42" s="156"/>
      <c r="AI42" s="156"/>
      <c r="AJ42" s="156"/>
      <c r="AK42" s="31"/>
      <c r="AL42" s="115" t="s">
        <v>14</v>
      </c>
      <c r="AM42" s="155"/>
      <c r="AN42" s="185">
        <f>MROUND('Full CSDA input'!E33/'Full CSDA input'!E20,0.1)</f>
        <v>0</v>
      </c>
      <c r="AO42" s="194"/>
      <c r="AP42" s="194"/>
      <c r="AQ42" s="185">
        <f>MROUND('Full CSDA input'!F33/'Full CSDA input'!F20,0.1)</f>
        <v>0</v>
      </c>
      <c r="AR42" s="194"/>
      <c r="AS42" s="194"/>
      <c r="AT42" s="185">
        <f>MROUND('Full CSDA input'!G33/'Full CSDA input'!G20,0.1)</f>
        <v>0</v>
      </c>
      <c r="AU42" s="117"/>
      <c r="AV42" s="31"/>
      <c r="AX42" s="35"/>
      <c r="AY42" s="106" t="s">
        <v>14</v>
      </c>
      <c r="AZ42" s="148"/>
      <c r="BA42" s="185">
        <f>MROUND('Full CSDA input'!M33/'Full CSDA input'!M20,0.1)</f>
        <v>0</v>
      </c>
      <c r="BB42" s="202"/>
      <c r="BC42" s="202"/>
      <c r="BD42" s="185">
        <f>MROUND('Full CSDA input'!N33/'Full CSDA input'!N20,0.1)</f>
        <v>0</v>
      </c>
      <c r="BE42" s="202"/>
      <c r="BF42" s="202"/>
      <c r="BG42" s="185">
        <f>MROUND('Full CSDA input'!O33/'Full CSDA input'!O20,0.1)</f>
        <v>0</v>
      </c>
      <c r="BH42" s="108"/>
      <c r="BI42" s="35"/>
    </row>
    <row r="43" spans="1:62" ht="4.5" hidden="1" customHeight="1" x14ac:dyDescent="0.25">
      <c r="A43" s="406"/>
      <c r="B43" s="31"/>
      <c r="C43" s="118"/>
      <c r="D43" s="119"/>
      <c r="E43" s="119"/>
      <c r="F43" s="119"/>
      <c r="G43" s="119"/>
      <c r="H43" s="119"/>
      <c r="I43" s="119"/>
      <c r="J43" s="119"/>
      <c r="K43" s="119"/>
      <c r="L43" s="120"/>
      <c r="M43" s="31"/>
      <c r="O43" s="35"/>
      <c r="P43" s="109"/>
      <c r="Q43" s="110"/>
      <c r="R43" s="110"/>
      <c r="S43" s="110"/>
      <c r="T43" s="110"/>
      <c r="U43" s="110"/>
      <c r="V43" s="110"/>
      <c r="W43" s="110"/>
      <c r="X43" s="110"/>
      <c r="Y43" s="111"/>
      <c r="Z43" s="35"/>
      <c r="AA43" s="156"/>
      <c r="AB43" s="156"/>
      <c r="AC43" s="156"/>
      <c r="AD43" s="156"/>
      <c r="AE43" s="156"/>
      <c r="AF43" s="156"/>
      <c r="AG43" s="156"/>
      <c r="AH43" s="156"/>
      <c r="AI43" s="156"/>
      <c r="AJ43" s="156"/>
      <c r="AK43" s="31"/>
      <c r="AL43" s="118"/>
      <c r="AM43" s="119"/>
      <c r="AN43" s="119"/>
      <c r="AO43" s="119"/>
      <c r="AP43" s="119"/>
      <c r="AQ43" s="119"/>
      <c r="AR43" s="119"/>
      <c r="AS43" s="119"/>
      <c r="AT43" s="119"/>
      <c r="AU43" s="120"/>
      <c r="AV43" s="31"/>
      <c r="AX43" s="35"/>
      <c r="AY43" s="109"/>
      <c r="AZ43" s="110"/>
      <c r="BA43" s="110"/>
      <c r="BB43" s="110"/>
      <c r="BC43" s="110"/>
      <c r="BD43" s="110"/>
      <c r="BE43" s="110"/>
      <c r="BF43" s="110"/>
      <c r="BG43" s="110"/>
      <c r="BH43" s="111"/>
      <c r="BI43" s="35"/>
    </row>
    <row r="44" spans="1:62" ht="4.5" hidden="1" customHeight="1" x14ac:dyDescent="0.3">
      <c r="A44" s="406"/>
      <c r="B44" s="31"/>
      <c r="C44" s="47"/>
      <c r="D44" s="47"/>
      <c r="E44" s="31"/>
      <c r="F44" s="31"/>
      <c r="G44" s="31"/>
      <c r="H44" s="31"/>
      <c r="I44" s="31"/>
      <c r="J44" s="31"/>
      <c r="K44" s="31"/>
      <c r="L44" s="31"/>
      <c r="M44" s="31"/>
      <c r="O44" s="35"/>
      <c r="P44" s="39"/>
      <c r="Q44" s="39"/>
      <c r="R44" s="35"/>
      <c r="S44" s="35"/>
      <c r="T44" s="35"/>
      <c r="U44" s="35"/>
      <c r="V44" s="35"/>
      <c r="W44" s="35"/>
      <c r="X44" s="35"/>
      <c r="Y44" s="35"/>
      <c r="Z44" s="35"/>
      <c r="AA44" s="156"/>
      <c r="AB44" s="156"/>
      <c r="AC44" s="156"/>
      <c r="AD44" s="156"/>
      <c r="AE44" s="156"/>
      <c r="AF44" s="156"/>
      <c r="AG44" s="156"/>
      <c r="AH44" s="156"/>
      <c r="AI44" s="156"/>
      <c r="AJ44" s="156"/>
      <c r="AK44" s="31"/>
      <c r="AL44" s="47"/>
      <c r="AM44" s="47"/>
      <c r="AN44" s="31"/>
      <c r="AO44" s="31"/>
      <c r="AP44" s="31"/>
      <c r="AQ44" s="31"/>
      <c r="AR44" s="31"/>
      <c r="AS44" s="31"/>
      <c r="AT44" s="31"/>
      <c r="AU44" s="31"/>
      <c r="AV44" s="31"/>
      <c r="AX44" s="35"/>
      <c r="AY44" s="39"/>
      <c r="AZ44" s="39"/>
      <c r="BA44" s="35"/>
      <c r="BB44" s="35"/>
      <c r="BC44" s="35"/>
      <c r="BD44" s="35"/>
      <c r="BE44" s="35"/>
      <c r="BF44" s="35"/>
      <c r="BG44" s="35"/>
      <c r="BH44" s="35"/>
      <c r="BI44" s="35"/>
    </row>
    <row r="45" spans="1:62" ht="20.149999999999999" customHeight="1" x14ac:dyDescent="0.25">
      <c r="A45" s="406"/>
      <c r="B45" s="406"/>
      <c r="C45" s="406"/>
      <c r="D45" s="406"/>
      <c r="E45" s="406"/>
      <c r="F45" s="406"/>
      <c r="G45" s="406"/>
      <c r="H45" s="406"/>
      <c r="I45" s="406"/>
      <c r="J45" s="406"/>
      <c r="K45" s="406"/>
      <c r="L45" s="406"/>
      <c r="M45" s="406"/>
      <c r="N45" s="406"/>
      <c r="O45" s="406"/>
      <c r="P45" s="406"/>
      <c r="Q45" s="406"/>
      <c r="R45" s="406"/>
      <c r="S45" s="406"/>
      <c r="T45" s="406"/>
      <c r="U45" s="406"/>
      <c r="V45" s="406"/>
      <c r="W45" s="406"/>
      <c r="X45" s="406"/>
      <c r="Y45" s="406"/>
      <c r="Z45" s="406"/>
      <c r="AA45" s="419"/>
      <c r="AB45" s="156"/>
      <c r="AC45" s="156"/>
      <c r="AD45" s="156"/>
      <c r="AE45" s="156"/>
      <c r="AF45" s="156"/>
      <c r="AG45" s="156"/>
      <c r="AH45" s="156"/>
      <c r="AI45" s="156"/>
      <c r="AJ45" s="419"/>
      <c r="AK45" s="406"/>
      <c r="AL45" s="406"/>
      <c r="AM45" s="406"/>
      <c r="AN45" s="406"/>
      <c r="AO45" s="406"/>
      <c r="AP45" s="406"/>
      <c r="AQ45" s="406"/>
      <c r="AR45" s="406"/>
      <c r="AS45" s="406"/>
      <c r="AT45" s="406"/>
      <c r="AU45" s="406"/>
      <c r="AV45" s="406"/>
      <c r="AW45" s="406"/>
      <c r="AX45" s="406"/>
      <c r="AY45" s="406"/>
      <c r="AZ45" s="406"/>
      <c r="BA45" s="406"/>
      <c r="BB45" s="406"/>
      <c r="BC45" s="406"/>
      <c r="BD45" s="406"/>
      <c r="BE45" s="406"/>
      <c r="BF45" s="406"/>
      <c r="BG45" s="406"/>
      <c r="BH45" s="406"/>
      <c r="BI45" s="406"/>
      <c r="BJ45" s="406"/>
    </row>
    <row r="46" spans="1:62" ht="13" x14ac:dyDescent="0.3">
      <c r="C46" s="289"/>
    </row>
    <row r="47" spans="1:62" ht="13" x14ac:dyDescent="0.3">
      <c r="AL47" s="289"/>
    </row>
  </sheetData>
  <customSheetViews>
    <customSheetView guid="{99497194-077F-446C-BE03-5E668E9DE572}" scale="120" showGridLines="0">
      <selection activeCell="AC2" sqref="AC2:AN3"/>
    </customSheetView>
    <customSheetView guid="{2D17B48B-A2A1-4A43-8007-487DCCE7E207}" scale="120" showGridLines="0" hiddenRows="1">
      <selection activeCell="AC2" sqref="AC2:AN3"/>
      <pageMargins left="0.7" right="0.7" top="0.75" bottom="0.75" header="0.3" footer="0.3"/>
      <pageSetup paperSize="9" orientation="landscape" r:id="rId1"/>
    </customSheetView>
    <customSheetView guid="{665AF3AB-9F35-47F1-9600-7B65F917BBEA}" scale="120" showGridLines="0" hiddenRows="1">
      <selection activeCell="U49" sqref="U47:U49"/>
      <pageMargins left="0.7" right="0.7" top="0.75" bottom="0.75" header="0.3" footer="0.3"/>
      <pageSetup paperSize="9" orientation="landscape" r:id="rId2"/>
    </customSheetView>
  </customSheetViews>
  <mergeCells count="20">
    <mergeCell ref="BC10:BE10"/>
    <mergeCell ref="BF10:BH10"/>
    <mergeCell ref="AK8:AV9"/>
    <mergeCell ref="AX8:BI9"/>
    <mergeCell ref="AM10:AO10"/>
    <mergeCell ref="AZ10:BB10"/>
    <mergeCell ref="AP10:AR10"/>
    <mergeCell ref="AS10:AU10"/>
    <mergeCell ref="AN1:AY1"/>
    <mergeCell ref="B11:B19"/>
    <mergeCell ref="O8:Z9"/>
    <mergeCell ref="B8:M9"/>
    <mergeCell ref="Q10:S10"/>
    <mergeCell ref="T10:V10"/>
    <mergeCell ref="W10:Y10"/>
    <mergeCell ref="D10:F10"/>
    <mergeCell ref="G10:I10"/>
    <mergeCell ref="J10:L10"/>
    <mergeCell ref="E7:M7"/>
    <mergeCell ref="AN7:AV7"/>
  </mergeCells>
  <conditionalFormatting sqref="E13">
    <cfRule type="cellIs" dxfId="446" priority="405" stopIfTrue="1" operator="between">
      <formula>2</formula>
      <formula>3</formula>
    </cfRule>
    <cfRule type="cellIs" dxfId="445" priority="403" stopIfTrue="1" operator="lessThanOrEqual">
      <formula>1</formula>
    </cfRule>
    <cfRule type="cellIs" dxfId="444" priority="404" operator="between">
      <formula>1</formula>
      <formula>2</formula>
    </cfRule>
  </conditionalFormatting>
  <conditionalFormatting sqref="E15">
    <cfRule type="cellIs" dxfId="443" priority="349" stopIfTrue="1" operator="lessThanOrEqual">
      <formula>1</formula>
    </cfRule>
    <cfRule type="cellIs" dxfId="442" priority="350" operator="between">
      <formula>1</formula>
      <formula>2</formula>
    </cfRule>
    <cfRule type="cellIs" dxfId="441" priority="351" stopIfTrue="1" operator="between">
      <formula>2</formula>
      <formula>3</formula>
    </cfRule>
  </conditionalFormatting>
  <conditionalFormatting sqref="E18">
    <cfRule type="cellIs" dxfId="440" priority="347" operator="between">
      <formula>1</formula>
      <formula>2</formula>
    </cfRule>
    <cfRule type="cellIs" dxfId="439" priority="348" stopIfTrue="1" operator="between">
      <formula>2</formula>
      <formula>3</formula>
    </cfRule>
    <cfRule type="cellIs" dxfId="438" priority="346" stopIfTrue="1" operator="lessThanOrEqual">
      <formula>1</formula>
    </cfRule>
  </conditionalFormatting>
  <conditionalFormatting sqref="E23">
    <cfRule type="cellIs" dxfId="437" priority="400" stopIfTrue="1" operator="lessThanOrEqual">
      <formula>1</formula>
    </cfRule>
    <cfRule type="cellIs" dxfId="436" priority="401" operator="between">
      <formula>1</formula>
      <formula>2</formula>
    </cfRule>
    <cfRule type="cellIs" dxfId="435" priority="402" stopIfTrue="1" operator="between">
      <formula>2</formula>
      <formula>3</formula>
    </cfRule>
  </conditionalFormatting>
  <conditionalFormatting sqref="E25">
    <cfRule type="cellIs" dxfId="434" priority="397" stopIfTrue="1" operator="lessThanOrEqual">
      <formula>1</formula>
    </cfRule>
    <cfRule type="cellIs" dxfId="433" priority="398" operator="between">
      <formula>1</formula>
      <formula>2</formula>
    </cfRule>
    <cfRule type="cellIs" dxfId="432" priority="399" stopIfTrue="1" operator="between">
      <formula>2</formula>
      <formula>3</formula>
    </cfRule>
  </conditionalFormatting>
  <conditionalFormatting sqref="E28">
    <cfRule type="cellIs" dxfId="431" priority="312" stopIfTrue="1" operator="between">
      <formula>2</formula>
      <formula>3</formula>
    </cfRule>
    <cfRule type="cellIs" dxfId="430" priority="311" operator="between">
      <formula>1</formula>
      <formula>2</formula>
    </cfRule>
    <cfRule type="cellIs" dxfId="429" priority="310" stopIfTrue="1" operator="lessThanOrEqual">
      <formula>1</formula>
    </cfRule>
  </conditionalFormatting>
  <conditionalFormatting sqref="E33">
    <cfRule type="cellIs" dxfId="428" priority="334" stopIfTrue="1" operator="lessThanOrEqual">
      <formula>1</formula>
    </cfRule>
    <cfRule type="cellIs" dxfId="427" priority="335" operator="between">
      <formula>1</formula>
      <formula>2</formula>
    </cfRule>
    <cfRule type="cellIs" dxfId="426" priority="336" stopIfTrue="1" operator="between">
      <formula>2</formula>
      <formula>3</formula>
    </cfRule>
  </conditionalFormatting>
  <conditionalFormatting sqref="E35">
    <cfRule type="cellIs" dxfId="425" priority="332" operator="between">
      <formula>1</formula>
      <formula>2</formula>
    </cfRule>
    <cfRule type="cellIs" dxfId="424" priority="331" stopIfTrue="1" operator="lessThanOrEqual">
      <formula>1</formula>
    </cfRule>
    <cfRule type="cellIs" dxfId="423" priority="333" stopIfTrue="1" operator="between">
      <formula>2</formula>
      <formula>3</formula>
    </cfRule>
  </conditionalFormatting>
  <conditionalFormatting sqref="E38">
    <cfRule type="cellIs" dxfId="422" priority="343" stopIfTrue="1" operator="lessThanOrEqual">
      <formula>1</formula>
    </cfRule>
    <cfRule type="cellIs" dxfId="421" priority="344" operator="between">
      <formula>1</formula>
      <formula>2</formula>
    </cfRule>
    <cfRule type="cellIs" dxfId="420" priority="345" stopIfTrue="1" operator="between">
      <formula>2</formula>
      <formula>3</formula>
    </cfRule>
  </conditionalFormatting>
  <conditionalFormatting sqref="E42">
    <cfRule type="cellIs" dxfId="419" priority="285" stopIfTrue="1" operator="between">
      <formula>2</formula>
      <formula>3</formula>
    </cfRule>
    <cfRule type="cellIs" dxfId="418" priority="284" operator="between">
      <formula>1</formula>
      <formula>2</formula>
    </cfRule>
    <cfRule type="cellIs" dxfId="417" priority="283" stopIfTrue="1" operator="lessThanOrEqual">
      <formula>1</formula>
    </cfRule>
  </conditionalFormatting>
  <conditionalFormatting sqref="H13">
    <cfRule type="cellIs" dxfId="416" priority="277" stopIfTrue="1" operator="lessThanOrEqual">
      <formula>1</formula>
    </cfRule>
    <cfRule type="cellIs" dxfId="415" priority="278" operator="between">
      <formula>1</formula>
      <formula>2</formula>
    </cfRule>
    <cfRule type="cellIs" dxfId="414" priority="279" stopIfTrue="1" operator="between">
      <formula>2</formula>
      <formula>3</formula>
    </cfRule>
  </conditionalFormatting>
  <conditionalFormatting sqref="H15">
    <cfRule type="cellIs" dxfId="413" priority="272" operator="between">
      <formula>1</formula>
      <formula>2</formula>
    </cfRule>
    <cfRule type="cellIs" dxfId="412" priority="271" stopIfTrue="1" operator="lessThanOrEqual">
      <formula>1</formula>
    </cfRule>
    <cfRule type="cellIs" dxfId="411" priority="273" stopIfTrue="1" operator="between">
      <formula>2</formula>
      <formula>3</formula>
    </cfRule>
  </conditionalFormatting>
  <conditionalFormatting sqref="H18">
    <cfRule type="cellIs" dxfId="410" priority="304" stopIfTrue="1" operator="lessThanOrEqual">
      <formula>1</formula>
    </cfRule>
    <cfRule type="cellIs" dxfId="409" priority="306" stopIfTrue="1" operator="between">
      <formula>2</formula>
      <formula>3</formula>
    </cfRule>
    <cfRule type="cellIs" dxfId="408" priority="305" operator="between">
      <formula>1</formula>
      <formula>2</formula>
    </cfRule>
  </conditionalFormatting>
  <conditionalFormatting sqref="H23">
    <cfRule type="cellIs" dxfId="407" priority="280" stopIfTrue="1" operator="lessThanOrEqual">
      <formula>1</formula>
    </cfRule>
    <cfRule type="cellIs" dxfId="406" priority="282" stopIfTrue="1" operator="between">
      <formula>2</formula>
      <formula>3</formula>
    </cfRule>
    <cfRule type="cellIs" dxfId="405" priority="281" operator="between">
      <formula>1</formula>
      <formula>2</formula>
    </cfRule>
  </conditionalFormatting>
  <conditionalFormatting sqref="H25">
    <cfRule type="cellIs" dxfId="404" priority="394" stopIfTrue="1" operator="lessThanOrEqual">
      <formula>1</formula>
    </cfRule>
    <cfRule type="cellIs" dxfId="403" priority="395" operator="between">
      <formula>1</formula>
      <formula>2</formula>
    </cfRule>
    <cfRule type="cellIs" dxfId="402" priority="396" stopIfTrue="1" operator="between">
      <formula>2</formula>
      <formula>3</formula>
    </cfRule>
  </conditionalFormatting>
  <conditionalFormatting sqref="H28">
    <cfRule type="cellIs" dxfId="401" priority="314" operator="between">
      <formula>1</formula>
      <formula>2</formula>
    </cfRule>
    <cfRule type="cellIs" dxfId="400" priority="313" stopIfTrue="1" operator="lessThanOrEqual">
      <formula>1</formula>
    </cfRule>
    <cfRule type="cellIs" dxfId="399" priority="315" stopIfTrue="1" operator="between">
      <formula>2</formula>
      <formula>3</formula>
    </cfRule>
  </conditionalFormatting>
  <conditionalFormatting sqref="H33">
    <cfRule type="cellIs" dxfId="398" priority="329" operator="between">
      <formula>1</formula>
      <formula>2</formula>
    </cfRule>
    <cfRule type="cellIs" dxfId="397" priority="328" stopIfTrue="1" operator="lessThanOrEqual">
      <formula>1</formula>
    </cfRule>
    <cfRule type="cellIs" dxfId="396" priority="330" stopIfTrue="1" operator="between">
      <formula>2</formula>
      <formula>3</formula>
    </cfRule>
  </conditionalFormatting>
  <conditionalFormatting sqref="H35">
    <cfRule type="cellIs" dxfId="395" priority="324" stopIfTrue="1" operator="between">
      <formula>2</formula>
      <formula>3</formula>
    </cfRule>
    <cfRule type="cellIs" dxfId="394" priority="323" operator="between">
      <formula>1</formula>
      <formula>2</formula>
    </cfRule>
    <cfRule type="cellIs" dxfId="393" priority="322" stopIfTrue="1" operator="lessThanOrEqual">
      <formula>1</formula>
    </cfRule>
  </conditionalFormatting>
  <conditionalFormatting sqref="H38">
    <cfRule type="cellIs" dxfId="392" priority="321" stopIfTrue="1" operator="between">
      <formula>2</formula>
      <formula>3</formula>
    </cfRule>
    <cfRule type="cellIs" dxfId="391" priority="320" operator="between">
      <formula>1</formula>
      <formula>2</formula>
    </cfRule>
    <cfRule type="cellIs" dxfId="390" priority="319" stopIfTrue="1" operator="lessThanOrEqual">
      <formula>1</formula>
    </cfRule>
  </conditionalFormatting>
  <conditionalFormatting sqref="H42">
    <cfRule type="cellIs" dxfId="389" priority="303" stopIfTrue="1" operator="between">
      <formula>2</formula>
      <formula>3</formula>
    </cfRule>
    <cfRule type="cellIs" dxfId="388" priority="301" stopIfTrue="1" operator="lessThanOrEqual">
      <formula>1</formula>
    </cfRule>
    <cfRule type="cellIs" dxfId="387" priority="302" operator="between">
      <formula>1</formula>
      <formula>2</formula>
    </cfRule>
  </conditionalFormatting>
  <conditionalFormatting sqref="K13">
    <cfRule type="cellIs" dxfId="386" priority="274" stopIfTrue="1" operator="lessThanOrEqual">
      <formula>1</formula>
    </cfRule>
    <cfRule type="cellIs" dxfId="385" priority="275" operator="between">
      <formula>1</formula>
      <formula>2</formula>
    </cfRule>
    <cfRule type="cellIs" dxfId="384" priority="276" stopIfTrue="1" operator="between">
      <formula>2</formula>
      <formula>3</formula>
    </cfRule>
  </conditionalFormatting>
  <conditionalFormatting sqref="K15">
    <cfRule type="cellIs" dxfId="383" priority="269" operator="between">
      <formula>1</formula>
      <formula>2</formula>
    </cfRule>
    <cfRule type="cellIs" dxfId="382" priority="268" stopIfTrue="1" operator="lessThanOrEqual">
      <formula>1</formula>
    </cfRule>
    <cfRule type="cellIs" dxfId="381" priority="270" stopIfTrue="1" operator="between">
      <formula>2</formula>
      <formula>3</formula>
    </cfRule>
  </conditionalFormatting>
  <conditionalFormatting sqref="K23">
    <cfRule type="cellIs" dxfId="380" priority="342" stopIfTrue="1" operator="between">
      <formula>2</formula>
      <formula>3</formula>
    </cfRule>
    <cfRule type="cellIs" dxfId="379" priority="341" operator="between">
      <formula>1</formula>
      <formula>2</formula>
    </cfRule>
    <cfRule type="cellIs" dxfId="378" priority="340" stopIfTrue="1" operator="lessThanOrEqual">
      <formula>1</formula>
    </cfRule>
  </conditionalFormatting>
  <conditionalFormatting sqref="K25">
    <cfRule type="cellIs" dxfId="377" priority="308" operator="between">
      <formula>1</formula>
      <formula>2</formula>
    </cfRule>
    <cfRule type="cellIs" dxfId="376" priority="307" stopIfTrue="1" operator="lessThanOrEqual">
      <formula>1</formula>
    </cfRule>
    <cfRule type="cellIs" dxfId="375" priority="309" stopIfTrue="1" operator="between">
      <formula>2</formula>
      <formula>3</formula>
    </cfRule>
  </conditionalFormatting>
  <conditionalFormatting sqref="K33">
    <cfRule type="cellIs" dxfId="374" priority="327" stopIfTrue="1" operator="between">
      <formula>2</formula>
      <formula>3</formula>
    </cfRule>
    <cfRule type="cellIs" dxfId="373" priority="326" operator="between">
      <formula>1</formula>
      <formula>2</formula>
    </cfRule>
    <cfRule type="cellIs" dxfId="372" priority="325" stopIfTrue="1" operator="lessThanOrEqual">
      <formula>1</formula>
    </cfRule>
  </conditionalFormatting>
  <conditionalFormatting sqref="K35">
    <cfRule type="cellIs" dxfId="371" priority="317" operator="between">
      <formula>1</formula>
      <formula>2</formula>
    </cfRule>
    <cfRule type="cellIs" dxfId="370" priority="318" stopIfTrue="1" operator="between">
      <formula>2</formula>
      <formula>3</formula>
    </cfRule>
    <cfRule type="cellIs" dxfId="369" priority="316" stopIfTrue="1" operator="lessThanOrEqual">
      <formula>1</formula>
    </cfRule>
  </conditionalFormatting>
  <conditionalFormatting sqref="K42">
    <cfRule type="cellIs" dxfId="368" priority="299" operator="between">
      <formula>1</formula>
      <formula>2</formula>
    </cfRule>
    <cfRule type="cellIs" dxfId="367" priority="298" stopIfTrue="1" operator="lessThanOrEqual">
      <formula>1</formula>
    </cfRule>
    <cfRule type="cellIs" dxfId="366" priority="300" stopIfTrue="1" operator="between">
      <formula>2</formula>
      <formula>3</formula>
    </cfRule>
  </conditionalFormatting>
  <conditionalFormatting sqref="R13">
    <cfRule type="cellIs" dxfId="365" priority="264" stopIfTrue="1" operator="between">
      <formula>2</formula>
      <formula>3</formula>
    </cfRule>
    <cfRule type="cellIs" dxfId="364" priority="262" stopIfTrue="1" operator="lessThanOrEqual">
      <formula>1</formula>
    </cfRule>
    <cfRule type="cellIs" dxfId="363" priority="263" operator="between">
      <formula>1</formula>
      <formula>2</formula>
    </cfRule>
  </conditionalFormatting>
  <conditionalFormatting sqref="R15">
    <cfRule type="cellIs" dxfId="362" priority="386" operator="between">
      <formula>1</formula>
      <formula>2</formula>
    </cfRule>
    <cfRule type="cellIs" dxfId="361" priority="387" stopIfTrue="1" operator="between">
      <formula>2</formula>
      <formula>3</formula>
    </cfRule>
    <cfRule type="cellIs" dxfId="360" priority="385" stopIfTrue="1" operator="lessThanOrEqual">
      <formula>1</formula>
    </cfRule>
  </conditionalFormatting>
  <conditionalFormatting sqref="R18">
    <cfRule type="cellIs" dxfId="359" priority="360" stopIfTrue="1" operator="between">
      <formula>2</formula>
      <formula>3</formula>
    </cfRule>
    <cfRule type="cellIs" dxfId="358" priority="359" operator="between">
      <formula>1</formula>
      <formula>2</formula>
    </cfRule>
    <cfRule type="cellIs" dxfId="357" priority="358" stopIfTrue="1" operator="lessThanOrEqual">
      <formula>1</formula>
    </cfRule>
  </conditionalFormatting>
  <conditionalFormatting sqref="R23">
    <cfRule type="cellIs" dxfId="356" priority="459" stopIfTrue="1" operator="between">
      <formula>2</formula>
      <formula>3</formula>
    </cfRule>
    <cfRule type="cellIs" dxfId="355" priority="458" operator="between">
      <formula>1</formula>
      <formula>2</formula>
    </cfRule>
    <cfRule type="cellIs" dxfId="354" priority="457" stopIfTrue="1" operator="lessThanOrEqual">
      <formula>1</formula>
    </cfRule>
  </conditionalFormatting>
  <conditionalFormatting sqref="R25">
    <cfRule type="cellIs" dxfId="353" priority="413" operator="between">
      <formula>1</formula>
      <formula>2</formula>
    </cfRule>
    <cfRule type="cellIs" dxfId="352" priority="414" stopIfTrue="1" operator="between">
      <formula>2</formula>
      <formula>3</formula>
    </cfRule>
    <cfRule type="cellIs" dxfId="351" priority="412" stopIfTrue="1" operator="lessThanOrEqual">
      <formula>1</formula>
    </cfRule>
  </conditionalFormatting>
  <conditionalFormatting sqref="R28">
    <cfRule type="cellIs" dxfId="350" priority="409" stopIfTrue="1" operator="lessThanOrEqual">
      <formula>1</formula>
    </cfRule>
    <cfRule type="cellIs" dxfId="349" priority="410" operator="between">
      <formula>1</formula>
      <formula>2</formula>
    </cfRule>
    <cfRule type="cellIs" dxfId="348" priority="411" stopIfTrue="1" operator="between">
      <formula>2</formula>
      <formula>3</formula>
    </cfRule>
  </conditionalFormatting>
  <conditionalFormatting sqref="R33">
    <cfRule type="cellIs" dxfId="347" priority="391" stopIfTrue="1" operator="lessThanOrEqual">
      <formula>1</formula>
    </cfRule>
    <cfRule type="cellIs" dxfId="346" priority="392" operator="between">
      <formula>1</formula>
      <formula>2</formula>
    </cfRule>
    <cfRule type="cellIs" dxfId="345" priority="393" stopIfTrue="1" operator="between">
      <formula>2</formula>
      <formula>3</formula>
    </cfRule>
  </conditionalFormatting>
  <conditionalFormatting sqref="R35">
    <cfRule type="cellIs" dxfId="344" priority="294" stopIfTrue="1" operator="between">
      <formula>2</formula>
      <formula>3</formula>
    </cfRule>
    <cfRule type="cellIs" dxfId="343" priority="293" operator="between">
      <formula>1</formula>
      <formula>2</formula>
    </cfRule>
    <cfRule type="cellIs" dxfId="342" priority="292" stopIfTrue="1" operator="lessThanOrEqual">
      <formula>1</formula>
    </cfRule>
  </conditionalFormatting>
  <conditionalFormatting sqref="R38">
    <cfRule type="cellIs" dxfId="341" priority="363" stopIfTrue="1" operator="between">
      <formula>2</formula>
      <formula>3</formula>
    </cfRule>
    <cfRule type="cellIs" dxfId="340" priority="361" stopIfTrue="1" operator="lessThanOrEqual">
      <formula>1</formula>
    </cfRule>
    <cfRule type="cellIs" dxfId="339" priority="362" operator="between">
      <formula>1</formula>
      <formula>2</formula>
    </cfRule>
  </conditionalFormatting>
  <conditionalFormatting sqref="R42">
    <cfRule type="cellIs" dxfId="338" priority="295" stopIfTrue="1" operator="lessThanOrEqual">
      <formula>1</formula>
    </cfRule>
    <cfRule type="cellIs" dxfId="337" priority="296" operator="between">
      <formula>1</formula>
      <formula>2</formula>
    </cfRule>
    <cfRule type="cellIs" dxfId="336" priority="297" stopIfTrue="1" operator="between">
      <formula>2</formula>
      <formula>3</formula>
    </cfRule>
  </conditionalFormatting>
  <conditionalFormatting sqref="U13">
    <cfRule type="cellIs" dxfId="335" priority="390" stopIfTrue="1" operator="between">
      <formula>2</formula>
      <formula>3</formula>
    </cfRule>
    <cfRule type="cellIs" dxfId="334" priority="388" stopIfTrue="1" operator="lessThanOrEqual">
      <formula>1</formula>
    </cfRule>
    <cfRule type="cellIs" dxfId="333" priority="389" operator="between">
      <formula>1</formula>
      <formula>2</formula>
    </cfRule>
  </conditionalFormatting>
  <conditionalFormatting sqref="U15">
    <cfRule type="cellIs" dxfId="332" priority="352" stopIfTrue="1" operator="lessThanOrEqual">
      <formula>1</formula>
    </cfRule>
    <cfRule type="cellIs" dxfId="331" priority="354" stopIfTrue="1" operator="between">
      <formula>2</formula>
      <formula>3</formula>
    </cfRule>
    <cfRule type="cellIs" dxfId="330" priority="353" operator="between">
      <formula>1</formula>
      <formula>2</formula>
    </cfRule>
  </conditionalFormatting>
  <conditionalFormatting sqref="U18">
    <cfRule type="cellIs" dxfId="329" priority="382" stopIfTrue="1" operator="lessThanOrEqual">
      <formula>1</formula>
    </cfRule>
    <cfRule type="cellIs" dxfId="328" priority="384" stopIfTrue="1" operator="between">
      <formula>2</formula>
      <formula>3</formula>
    </cfRule>
    <cfRule type="cellIs" dxfId="327" priority="383" operator="between">
      <formula>1</formula>
      <formula>2</formula>
    </cfRule>
  </conditionalFormatting>
  <conditionalFormatting sqref="U23">
    <cfRule type="cellIs" dxfId="326" priority="424" stopIfTrue="1" operator="lessThanOrEqual">
      <formula>1</formula>
    </cfRule>
    <cfRule type="cellIs" dxfId="325" priority="426" stopIfTrue="1" operator="between">
      <formula>2</formula>
      <formula>3</formula>
    </cfRule>
    <cfRule type="cellIs" dxfId="324" priority="425" operator="between">
      <formula>1</formula>
      <formula>2</formula>
    </cfRule>
  </conditionalFormatting>
  <conditionalFormatting sqref="U25">
    <cfRule type="cellIs" dxfId="323" priority="417" stopIfTrue="1" operator="between">
      <formula>2</formula>
      <formula>3</formula>
    </cfRule>
    <cfRule type="cellIs" dxfId="322" priority="416" operator="between">
      <formula>1</formula>
      <formula>2</formula>
    </cfRule>
    <cfRule type="cellIs" dxfId="321" priority="415" stopIfTrue="1" operator="lessThanOrEqual">
      <formula>1</formula>
    </cfRule>
  </conditionalFormatting>
  <conditionalFormatting sqref="U28">
    <cfRule type="cellIs" dxfId="320" priority="408" stopIfTrue="1" operator="between">
      <formula>2</formula>
      <formula>3</formula>
    </cfRule>
    <cfRule type="cellIs" dxfId="319" priority="407" operator="between">
      <formula>1</formula>
      <formula>2</formula>
    </cfRule>
    <cfRule type="cellIs" dxfId="318" priority="406" stopIfTrue="1" operator="lessThanOrEqual">
      <formula>1</formula>
    </cfRule>
  </conditionalFormatting>
  <conditionalFormatting sqref="U33">
    <cfRule type="cellIs" dxfId="317" priority="375" stopIfTrue="1" operator="between">
      <formula>2</formula>
      <formula>3</formula>
    </cfRule>
    <cfRule type="cellIs" dxfId="316" priority="374" operator="between">
      <formula>1</formula>
      <formula>2</formula>
    </cfRule>
    <cfRule type="cellIs" dxfId="315" priority="373" stopIfTrue="1" operator="lessThanOrEqual">
      <formula>1</formula>
    </cfRule>
  </conditionalFormatting>
  <conditionalFormatting sqref="U35">
    <cfRule type="cellIs" dxfId="314" priority="369" stopIfTrue="1" operator="between">
      <formula>2</formula>
      <formula>3</formula>
    </cfRule>
    <cfRule type="cellIs" dxfId="313" priority="368" operator="between">
      <formula>1</formula>
      <formula>2</formula>
    </cfRule>
    <cfRule type="cellIs" dxfId="312" priority="367" stopIfTrue="1" operator="lessThanOrEqual">
      <formula>1</formula>
    </cfRule>
  </conditionalFormatting>
  <conditionalFormatting sqref="U38">
    <cfRule type="cellIs" dxfId="311" priority="287" operator="between">
      <formula>1</formula>
      <formula>2</formula>
    </cfRule>
    <cfRule type="cellIs" dxfId="310" priority="288" stopIfTrue="1" operator="between">
      <formula>2</formula>
      <formula>3</formula>
    </cfRule>
    <cfRule type="cellIs" dxfId="309" priority="286" stopIfTrue="1" operator="lessThanOrEqual">
      <formula>1</formula>
    </cfRule>
  </conditionalFormatting>
  <conditionalFormatting sqref="U42">
    <cfRule type="cellIs" dxfId="308" priority="356" operator="between">
      <formula>1</formula>
      <formula>2</formula>
    </cfRule>
    <cfRule type="cellIs" dxfId="307" priority="357" stopIfTrue="1" operator="between">
      <formula>2</formula>
      <formula>3</formula>
    </cfRule>
    <cfRule type="cellIs" dxfId="306" priority="355" stopIfTrue="1" operator="lessThanOrEqual">
      <formula>1</formula>
    </cfRule>
  </conditionalFormatting>
  <conditionalFormatting sqref="X13">
    <cfRule type="cellIs" dxfId="305" priority="265" stopIfTrue="1" operator="lessThanOrEqual">
      <formula>1</formula>
    </cfRule>
    <cfRule type="cellIs" dxfId="304" priority="267" stopIfTrue="1" operator="between">
      <formula>2</formula>
      <formula>3</formula>
    </cfRule>
    <cfRule type="cellIs" dxfId="303" priority="266" operator="between">
      <formula>1</formula>
      <formula>2</formula>
    </cfRule>
  </conditionalFormatting>
  <conditionalFormatting sqref="X15">
    <cfRule type="cellIs" dxfId="302" priority="381" stopIfTrue="1" operator="between">
      <formula>2</formula>
      <formula>3</formula>
    </cfRule>
    <cfRule type="cellIs" dxfId="301" priority="380" operator="between">
      <formula>1</formula>
      <formula>2</formula>
    </cfRule>
    <cfRule type="cellIs" dxfId="300" priority="379" stopIfTrue="1" operator="lessThanOrEqual">
      <formula>1</formula>
    </cfRule>
  </conditionalFormatting>
  <conditionalFormatting sqref="X23">
    <cfRule type="cellIs" dxfId="299" priority="423" stopIfTrue="1" operator="between">
      <formula>2</formula>
      <formula>3</formula>
    </cfRule>
    <cfRule type="cellIs" dxfId="298" priority="421" stopIfTrue="1" operator="lessThanOrEqual">
      <formula>1</formula>
    </cfRule>
    <cfRule type="cellIs" dxfId="297" priority="422" operator="between">
      <formula>1</formula>
      <formula>2</formula>
    </cfRule>
  </conditionalFormatting>
  <conditionalFormatting sqref="X25">
    <cfRule type="cellIs" dxfId="296" priority="418" stopIfTrue="1" operator="lessThanOrEqual">
      <formula>1</formula>
    </cfRule>
    <cfRule type="cellIs" dxfId="295" priority="419" operator="between">
      <formula>1</formula>
      <formula>2</formula>
    </cfRule>
    <cfRule type="cellIs" dxfId="294" priority="420" stopIfTrue="1" operator="between">
      <formula>2</formula>
      <formula>3</formula>
    </cfRule>
  </conditionalFormatting>
  <conditionalFormatting sqref="X33">
    <cfRule type="cellIs" dxfId="293" priority="372" stopIfTrue="1" operator="between">
      <formula>2</formula>
      <formula>3</formula>
    </cfRule>
    <cfRule type="cellIs" dxfId="292" priority="371" operator="between">
      <formula>1</formula>
      <formula>2</formula>
    </cfRule>
    <cfRule type="cellIs" dxfId="291" priority="370" stopIfTrue="1" operator="lessThanOrEqual">
      <formula>1</formula>
    </cfRule>
  </conditionalFormatting>
  <conditionalFormatting sqref="X35">
    <cfRule type="cellIs" dxfId="290" priority="366" stopIfTrue="1" operator="between">
      <formula>2</formula>
      <formula>3</formula>
    </cfRule>
    <cfRule type="cellIs" dxfId="289" priority="365" operator="between">
      <formula>1</formula>
      <formula>2</formula>
    </cfRule>
    <cfRule type="cellIs" dxfId="288" priority="364" stopIfTrue="1" operator="lessThanOrEqual">
      <formula>1</formula>
    </cfRule>
  </conditionalFormatting>
  <conditionalFormatting sqref="X42">
    <cfRule type="cellIs" dxfId="287" priority="289" stopIfTrue="1" operator="lessThanOrEqual">
      <formula>1</formula>
    </cfRule>
    <cfRule type="cellIs" dxfId="286" priority="290" operator="between">
      <formula>1</formula>
      <formula>2</formula>
    </cfRule>
    <cfRule type="cellIs" dxfId="285" priority="291" stopIfTrue="1" operator="between">
      <formula>2</formula>
      <formula>3</formula>
    </cfRule>
  </conditionalFormatting>
  <conditionalFormatting sqref="AN13 AQ13 AT13 AN15 AQ15 AT15 AN18 AQ18 AN42 AQ42 AT42 BA42 BD42 BG42">
    <cfRule type="cellIs" dxfId="284" priority="952" stopIfTrue="1" operator="lessThanOrEqual">
      <formula>0.4</formula>
    </cfRule>
    <cfRule type="cellIs" dxfId="283" priority="953" operator="between">
      <formula>0.4</formula>
      <formula>0.7</formula>
    </cfRule>
    <cfRule type="cellIs" dxfId="282" priority="954" stopIfTrue="1" operator="greaterThan">
      <formula>0.7</formula>
    </cfRule>
  </conditionalFormatting>
  <conditionalFormatting sqref="AN23">
    <cfRule type="cellIs" dxfId="281" priority="124" stopIfTrue="1" operator="lessThanOrEqual">
      <formula>0.4</formula>
    </cfRule>
    <cfRule type="cellIs" dxfId="280" priority="125" operator="between">
      <formula>0.4</formula>
      <formula>0.7</formula>
    </cfRule>
    <cfRule type="cellIs" dxfId="279" priority="126" stopIfTrue="1" operator="greaterThan">
      <formula>0.7</formula>
    </cfRule>
  </conditionalFormatting>
  <conditionalFormatting sqref="AN25">
    <cfRule type="cellIs" dxfId="278" priority="109" stopIfTrue="1" operator="lessThanOrEqual">
      <formula>0.4</formula>
    </cfRule>
    <cfRule type="cellIs" dxfId="277" priority="111" stopIfTrue="1" operator="greaterThan">
      <formula>0.7</formula>
    </cfRule>
    <cfRule type="cellIs" dxfId="276" priority="110" operator="between">
      <formula>0.4</formula>
      <formula>0.7</formula>
    </cfRule>
  </conditionalFormatting>
  <conditionalFormatting sqref="AN28">
    <cfRule type="cellIs" dxfId="275" priority="107" operator="between">
      <formula>0.4</formula>
      <formula>0.7</formula>
    </cfRule>
    <cfRule type="cellIs" dxfId="274" priority="106" stopIfTrue="1" operator="lessThanOrEqual">
      <formula>0.4</formula>
    </cfRule>
    <cfRule type="cellIs" dxfId="273" priority="108" stopIfTrue="1" operator="greaterThan">
      <formula>0.7</formula>
    </cfRule>
  </conditionalFormatting>
  <conditionalFormatting sqref="AN33">
    <cfRule type="cellIs" dxfId="272" priority="98" operator="between">
      <formula>0.4</formula>
      <formula>0.7</formula>
    </cfRule>
    <cfRule type="cellIs" dxfId="271" priority="97" stopIfTrue="1" operator="lessThanOrEqual">
      <formula>0.4</formula>
    </cfRule>
    <cfRule type="cellIs" dxfId="270" priority="99" stopIfTrue="1" operator="greaterThan">
      <formula>0.7</formula>
    </cfRule>
  </conditionalFormatting>
  <conditionalFormatting sqref="AN35">
    <cfRule type="cellIs" dxfId="269" priority="87" stopIfTrue="1" operator="greaterThan">
      <formula>0.7</formula>
    </cfRule>
    <cfRule type="cellIs" dxfId="268" priority="86" operator="between">
      <formula>0.4</formula>
      <formula>0.7</formula>
    </cfRule>
    <cfRule type="cellIs" dxfId="267" priority="85" stopIfTrue="1" operator="lessThanOrEqual">
      <formula>0.4</formula>
    </cfRule>
  </conditionalFormatting>
  <conditionalFormatting sqref="AN38">
    <cfRule type="cellIs" dxfId="266" priority="83" operator="between">
      <formula>0.4</formula>
      <formula>0.7</formula>
    </cfRule>
    <cfRule type="cellIs" dxfId="265" priority="82" stopIfTrue="1" operator="lessThanOrEqual">
      <formula>0.4</formula>
    </cfRule>
    <cfRule type="cellIs" dxfId="264" priority="84" stopIfTrue="1" operator="greaterThan">
      <formula>0.7</formula>
    </cfRule>
  </conditionalFormatting>
  <conditionalFormatting sqref="AQ23">
    <cfRule type="cellIs" dxfId="263" priority="122" operator="between">
      <formula>0.4</formula>
      <formula>0.7</formula>
    </cfRule>
    <cfRule type="cellIs" dxfId="262" priority="123" stopIfTrue="1" operator="greaterThan">
      <formula>0.7</formula>
    </cfRule>
    <cfRule type="cellIs" dxfId="261" priority="121" stopIfTrue="1" operator="lessThanOrEqual">
      <formula>0.4</formula>
    </cfRule>
  </conditionalFormatting>
  <conditionalFormatting sqref="AQ25">
    <cfRule type="cellIs" dxfId="260" priority="113" operator="between">
      <formula>0.4</formula>
      <formula>0.7</formula>
    </cfRule>
    <cfRule type="cellIs" dxfId="259" priority="112" stopIfTrue="1" operator="lessThanOrEqual">
      <formula>0.4</formula>
    </cfRule>
    <cfRule type="cellIs" dxfId="258" priority="114" stopIfTrue="1" operator="greaterThan">
      <formula>0.7</formula>
    </cfRule>
  </conditionalFormatting>
  <conditionalFormatting sqref="AQ28">
    <cfRule type="cellIs" dxfId="257" priority="103" stopIfTrue="1" operator="lessThanOrEqual">
      <formula>0.4</formula>
    </cfRule>
    <cfRule type="cellIs" dxfId="256" priority="104" operator="between">
      <formula>0.4</formula>
      <formula>0.7</formula>
    </cfRule>
    <cfRule type="cellIs" dxfId="255" priority="105" stopIfTrue="1" operator="greaterThan">
      <formula>0.7</formula>
    </cfRule>
  </conditionalFormatting>
  <conditionalFormatting sqref="AQ33">
    <cfRule type="cellIs" dxfId="254" priority="100" stopIfTrue="1" operator="lessThanOrEqual">
      <formula>0.4</formula>
    </cfRule>
    <cfRule type="cellIs" dxfId="253" priority="101" operator="between">
      <formula>0.4</formula>
      <formula>0.7</formula>
    </cfRule>
    <cfRule type="cellIs" dxfId="252" priority="102" stopIfTrue="1" operator="greaterThan">
      <formula>0.7</formula>
    </cfRule>
  </conditionalFormatting>
  <conditionalFormatting sqref="AQ35">
    <cfRule type="cellIs" dxfId="251" priority="89" operator="between">
      <formula>0.4</formula>
      <formula>0.7</formula>
    </cfRule>
    <cfRule type="cellIs" dxfId="250" priority="88" stopIfTrue="1" operator="lessThanOrEqual">
      <formula>0.4</formula>
    </cfRule>
    <cfRule type="cellIs" dxfId="249" priority="90" stopIfTrue="1" operator="greaterThan">
      <formula>0.7</formula>
    </cfRule>
  </conditionalFormatting>
  <conditionalFormatting sqref="AQ38">
    <cfRule type="cellIs" dxfId="248" priority="81" stopIfTrue="1" operator="greaterThan">
      <formula>0.7</formula>
    </cfRule>
    <cfRule type="cellIs" dxfId="247" priority="80" operator="between">
      <formula>0.4</formula>
      <formula>0.7</formula>
    </cfRule>
    <cfRule type="cellIs" dxfId="246" priority="79" stopIfTrue="1" operator="lessThanOrEqual">
      <formula>0.4</formula>
    </cfRule>
  </conditionalFormatting>
  <conditionalFormatting sqref="AT23">
    <cfRule type="cellIs" dxfId="245" priority="118" stopIfTrue="1" operator="lessThanOrEqual">
      <formula>0.4</formula>
    </cfRule>
    <cfRule type="cellIs" dxfId="244" priority="119" operator="between">
      <formula>0.4</formula>
      <formula>0.7</formula>
    </cfRule>
    <cfRule type="cellIs" dxfId="243" priority="120" stopIfTrue="1" operator="greaterThan">
      <formula>0.7</formula>
    </cfRule>
  </conditionalFormatting>
  <conditionalFormatting sqref="AT25">
    <cfRule type="cellIs" dxfId="242" priority="116" operator="between">
      <formula>0.4</formula>
      <formula>0.7</formula>
    </cfRule>
    <cfRule type="cellIs" dxfId="241" priority="117" stopIfTrue="1" operator="greaterThan">
      <formula>0.7</formula>
    </cfRule>
    <cfRule type="cellIs" dxfId="240" priority="115" stopIfTrue="1" operator="lessThanOrEqual">
      <formula>0.4</formula>
    </cfRule>
  </conditionalFormatting>
  <conditionalFormatting sqref="AT33">
    <cfRule type="cellIs" dxfId="239" priority="94" stopIfTrue="1" operator="lessThanOrEqual">
      <formula>0.4</formula>
    </cfRule>
    <cfRule type="cellIs" dxfId="238" priority="96" stopIfTrue="1" operator="greaterThan">
      <formula>0.7</formula>
    </cfRule>
    <cfRule type="cellIs" dxfId="237" priority="95" operator="between">
      <formula>0.4</formula>
      <formula>0.7</formula>
    </cfRule>
  </conditionalFormatting>
  <conditionalFormatting sqref="AT35">
    <cfRule type="cellIs" dxfId="236" priority="91" stopIfTrue="1" operator="lessThanOrEqual">
      <formula>0.4</formula>
    </cfRule>
    <cfRule type="cellIs" dxfId="235" priority="92" operator="between">
      <formula>0.4</formula>
      <formula>0.7</formula>
    </cfRule>
    <cfRule type="cellIs" dxfId="234" priority="93" stopIfTrue="1" operator="greaterThan">
      <formula>0.7</formula>
    </cfRule>
  </conditionalFormatting>
  <conditionalFormatting sqref="BA13">
    <cfRule type="cellIs" dxfId="233" priority="8" operator="between">
      <formula>0.4</formula>
      <formula>0.7</formula>
    </cfRule>
    <cfRule type="cellIs" dxfId="232" priority="9" stopIfTrue="1" operator="greaterThan">
      <formula>0.7</formula>
    </cfRule>
    <cfRule type="cellIs" dxfId="231" priority="7" stopIfTrue="1" operator="lessThanOrEqual">
      <formula>0.4</formula>
    </cfRule>
  </conditionalFormatting>
  <conditionalFormatting sqref="BA15">
    <cfRule type="cellIs" dxfId="230" priority="16" stopIfTrue="1" operator="lessThanOrEqual">
      <formula>0.4</formula>
    </cfRule>
    <cfRule type="cellIs" dxfId="229" priority="17" operator="between">
      <formula>0.4</formula>
      <formula>0.7</formula>
    </cfRule>
    <cfRule type="cellIs" dxfId="228" priority="18" stopIfTrue="1" operator="greaterThan">
      <formula>0.7</formula>
    </cfRule>
  </conditionalFormatting>
  <conditionalFormatting sqref="BA18">
    <cfRule type="cellIs" dxfId="227" priority="22" stopIfTrue="1" operator="lessThanOrEqual">
      <formula>0.4</formula>
    </cfRule>
    <cfRule type="cellIs" dxfId="226" priority="23" operator="between">
      <formula>0.4</formula>
      <formula>0.7</formula>
    </cfRule>
    <cfRule type="cellIs" dxfId="225" priority="24" stopIfTrue="1" operator="greaterThan">
      <formula>0.7</formula>
    </cfRule>
  </conditionalFormatting>
  <conditionalFormatting sqref="BA23">
    <cfRule type="cellIs" dxfId="224" priority="27" stopIfTrue="1" operator="greaterThan">
      <formula>0.7</formula>
    </cfRule>
    <cfRule type="cellIs" dxfId="223" priority="26" operator="between">
      <formula>0.4</formula>
      <formula>0.7</formula>
    </cfRule>
    <cfRule type="cellIs" dxfId="222" priority="25" stopIfTrue="1" operator="lessThanOrEqual">
      <formula>0.4</formula>
    </cfRule>
  </conditionalFormatting>
  <conditionalFormatting sqref="BA25">
    <cfRule type="cellIs" dxfId="221" priority="41" operator="between">
      <formula>0.4</formula>
      <formula>0.7</formula>
    </cfRule>
    <cfRule type="cellIs" dxfId="220" priority="42" stopIfTrue="1" operator="greaterThan">
      <formula>0.7</formula>
    </cfRule>
    <cfRule type="cellIs" dxfId="219" priority="40" stopIfTrue="1" operator="lessThanOrEqual">
      <formula>0.4</formula>
    </cfRule>
  </conditionalFormatting>
  <conditionalFormatting sqref="BA28">
    <cfRule type="cellIs" dxfId="218" priority="47" operator="between">
      <formula>0.4</formula>
      <formula>0.7</formula>
    </cfRule>
    <cfRule type="cellIs" dxfId="217" priority="48" stopIfTrue="1" operator="greaterThan">
      <formula>0.7</formula>
    </cfRule>
    <cfRule type="cellIs" dxfId="216" priority="46" stopIfTrue="1" operator="lessThanOrEqual">
      <formula>0.4</formula>
    </cfRule>
  </conditionalFormatting>
  <conditionalFormatting sqref="BA33">
    <cfRule type="cellIs" dxfId="215" priority="51" stopIfTrue="1" operator="greaterThan">
      <formula>0.7</formula>
    </cfRule>
    <cfRule type="cellIs" dxfId="214" priority="49" stopIfTrue="1" operator="lessThanOrEqual">
      <formula>0.4</formula>
    </cfRule>
    <cfRule type="cellIs" dxfId="213" priority="50" operator="between">
      <formula>0.4</formula>
      <formula>0.7</formula>
    </cfRule>
  </conditionalFormatting>
  <conditionalFormatting sqref="BA35">
    <cfRule type="cellIs" dxfId="212" priority="52" stopIfTrue="1" operator="lessThanOrEqual">
      <formula>0.4</formula>
    </cfRule>
    <cfRule type="cellIs" dxfId="211" priority="54" stopIfTrue="1" operator="greaterThan">
      <formula>0.7</formula>
    </cfRule>
    <cfRule type="cellIs" dxfId="210" priority="53" operator="between">
      <formula>0.4</formula>
      <formula>0.7</formula>
    </cfRule>
  </conditionalFormatting>
  <conditionalFormatting sqref="BA38">
    <cfRule type="cellIs" dxfId="209" priority="73" stopIfTrue="1" operator="lessThanOrEqual">
      <formula>0.4</formula>
    </cfRule>
    <cfRule type="cellIs" dxfId="208" priority="75" stopIfTrue="1" operator="greaterThan">
      <formula>0.7</formula>
    </cfRule>
    <cfRule type="cellIs" dxfId="207" priority="74" operator="between">
      <formula>0.4</formula>
      <formula>0.7</formula>
    </cfRule>
  </conditionalFormatting>
  <conditionalFormatting sqref="BD13">
    <cfRule type="cellIs" dxfId="206" priority="4" stopIfTrue="1" operator="lessThanOrEqual">
      <formula>0.4</formula>
    </cfRule>
    <cfRule type="cellIs" dxfId="205" priority="5" operator="between">
      <formula>0.4</formula>
      <formula>0.7</formula>
    </cfRule>
    <cfRule type="cellIs" dxfId="204" priority="6" stopIfTrue="1" operator="greaterThan">
      <formula>0.7</formula>
    </cfRule>
  </conditionalFormatting>
  <conditionalFormatting sqref="BD15">
    <cfRule type="cellIs" dxfId="203" priority="14" operator="between">
      <formula>0.4</formula>
      <formula>0.7</formula>
    </cfRule>
    <cfRule type="cellIs" dxfId="202" priority="15" stopIfTrue="1" operator="greaterThan">
      <formula>0.7</formula>
    </cfRule>
    <cfRule type="cellIs" dxfId="201" priority="13" stopIfTrue="1" operator="lessThanOrEqual">
      <formula>0.4</formula>
    </cfRule>
  </conditionalFormatting>
  <conditionalFormatting sqref="BD18">
    <cfRule type="cellIs" dxfId="200" priority="19" stopIfTrue="1" operator="lessThanOrEqual">
      <formula>0.4</formula>
    </cfRule>
    <cfRule type="cellIs" dxfId="199" priority="20" operator="between">
      <formula>0.4</formula>
      <formula>0.7</formula>
    </cfRule>
    <cfRule type="cellIs" dxfId="198" priority="21" stopIfTrue="1" operator="greaterThan">
      <formula>0.7</formula>
    </cfRule>
  </conditionalFormatting>
  <conditionalFormatting sqref="BD23">
    <cfRule type="cellIs" dxfId="197" priority="28" stopIfTrue="1" operator="lessThanOrEqual">
      <formula>0.4</formula>
    </cfRule>
    <cfRule type="cellIs" dxfId="196" priority="29" operator="between">
      <formula>0.4</formula>
      <formula>0.7</formula>
    </cfRule>
    <cfRule type="cellIs" dxfId="195" priority="30" stopIfTrue="1" operator="greaterThan">
      <formula>0.7</formula>
    </cfRule>
  </conditionalFormatting>
  <conditionalFormatting sqref="BD25">
    <cfRule type="cellIs" dxfId="194" priority="38" operator="between">
      <formula>0.4</formula>
      <formula>0.7</formula>
    </cfRule>
    <cfRule type="cellIs" dxfId="193" priority="39" stopIfTrue="1" operator="greaterThan">
      <formula>0.7</formula>
    </cfRule>
    <cfRule type="cellIs" dxfId="192" priority="37" stopIfTrue="1" operator="lessThanOrEqual">
      <formula>0.4</formula>
    </cfRule>
  </conditionalFormatting>
  <conditionalFormatting sqref="BD28">
    <cfRule type="cellIs" dxfId="191" priority="44" operator="between">
      <formula>0.4</formula>
      <formula>0.7</formula>
    </cfRule>
    <cfRule type="cellIs" dxfId="190" priority="43" stopIfTrue="1" operator="lessThanOrEqual">
      <formula>0.4</formula>
    </cfRule>
    <cfRule type="cellIs" dxfId="189" priority="45" stopIfTrue="1" operator="greaterThan">
      <formula>0.7</formula>
    </cfRule>
  </conditionalFormatting>
  <conditionalFormatting sqref="BD33">
    <cfRule type="cellIs" dxfId="188" priority="59" operator="between">
      <formula>0.4</formula>
      <formula>0.7</formula>
    </cfRule>
    <cfRule type="cellIs" dxfId="187" priority="60" stopIfTrue="1" operator="greaterThan">
      <formula>0.7</formula>
    </cfRule>
    <cfRule type="cellIs" dxfId="186" priority="58" stopIfTrue="1" operator="lessThanOrEqual">
      <formula>0.4</formula>
    </cfRule>
  </conditionalFormatting>
  <conditionalFormatting sqref="BD35">
    <cfRule type="cellIs" dxfId="185" priority="55" stopIfTrue="1" operator="lessThanOrEqual">
      <formula>0.4</formula>
    </cfRule>
    <cfRule type="cellIs" dxfId="184" priority="56" operator="between">
      <formula>0.4</formula>
      <formula>0.7</formula>
    </cfRule>
    <cfRule type="cellIs" dxfId="183" priority="57" stopIfTrue="1" operator="greaterThan">
      <formula>0.7</formula>
    </cfRule>
  </conditionalFormatting>
  <conditionalFormatting sqref="BD38">
    <cfRule type="cellIs" dxfId="182" priority="70" stopIfTrue="1" operator="lessThanOrEqual">
      <formula>0.4</formula>
    </cfRule>
    <cfRule type="cellIs" dxfId="181" priority="71" operator="between">
      <formula>0.4</formula>
      <formula>0.7</formula>
    </cfRule>
    <cfRule type="cellIs" dxfId="180" priority="72" stopIfTrue="1" operator="greaterThan">
      <formula>0.7</formula>
    </cfRule>
  </conditionalFormatting>
  <conditionalFormatting sqref="BG13">
    <cfRule type="cellIs" dxfId="179" priority="2" operator="between">
      <formula>0.4</formula>
      <formula>0.7</formula>
    </cfRule>
    <cfRule type="cellIs" dxfId="178" priority="1" stopIfTrue="1" operator="lessThanOrEqual">
      <formula>0.4</formula>
    </cfRule>
    <cfRule type="cellIs" dxfId="177" priority="3" stopIfTrue="1" operator="greaterThan">
      <formula>0.7</formula>
    </cfRule>
  </conditionalFormatting>
  <conditionalFormatting sqref="BG15">
    <cfRule type="cellIs" dxfId="176" priority="11" operator="between">
      <formula>0.4</formula>
      <formula>0.7</formula>
    </cfRule>
    <cfRule type="cellIs" dxfId="175" priority="10" stopIfTrue="1" operator="lessThanOrEqual">
      <formula>0.4</formula>
    </cfRule>
    <cfRule type="cellIs" dxfId="174" priority="12" stopIfTrue="1" operator="greaterThan">
      <formula>0.7</formula>
    </cfRule>
  </conditionalFormatting>
  <conditionalFormatting sqref="BG23">
    <cfRule type="cellIs" dxfId="173" priority="33" stopIfTrue="1" operator="greaterThan">
      <formula>0.7</formula>
    </cfRule>
    <cfRule type="cellIs" dxfId="172" priority="32" operator="between">
      <formula>0.4</formula>
      <formula>0.7</formula>
    </cfRule>
    <cfRule type="cellIs" dxfId="171" priority="31" stopIfTrue="1" operator="lessThanOrEqual">
      <formula>0.4</formula>
    </cfRule>
  </conditionalFormatting>
  <conditionalFormatting sqref="BG25">
    <cfRule type="cellIs" dxfId="170" priority="35" operator="between">
      <formula>0.4</formula>
      <formula>0.7</formula>
    </cfRule>
    <cfRule type="cellIs" dxfId="169" priority="34" stopIfTrue="1" operator="lessThanOrEqual">
      <formula>0.4</formula>
    </cfRule>
    <cfRule type="cellIs" dxfId="168" priority="36" stopIfTrue="1" operator="greaterThan">
      <formula>0.7</formula>
    </cfRule>
  </conditionalFormatting>
  <conditionalFormatting sqref="BG33">
    <cfRule type="cellIs" dxfId="167" priority="61" stopIfTrue="1" operator="lessThanOrEqual">
      <formula>0.4</formula>
    </cfRule>
    <cfRule type="cellIs" dxfId="166" priority="62" operator="between">
      <formula>0.4</formula>
      <formula>0.7</formula>
    </cfRule>
    <cfRule type="cellIs" dxfId="165" priority="63" stopIfTrue="1" operator="greaterThan">
      <formula>0.7</formula>
    </cfRule>
  </conditionalFormatting>
  <conditionalFormatting sqref="BG35">
    <cfRule type="cellIs" dxfId="164" priority="64" stopIfTrue="1" operator="lessThanOrEqual">
      <formula>0.4</formula>
    </cfRule>
    <cfRule type="cellIs" dxfId="163" priority="65" operator="between">
      <formula>0.4</formula>
      <formula>0.7</formula>
    </cfRule>
    <cfRule type="cellIs" dxfId="162" priority="66" stopIfTrue="1" operator="greaterThan">
      <formula>0.7</formula>
    </cfRule>
  </conditionalFormatting>
  <hyperlinks>
    <hyperlink ref="A1" location="'Index and Introduction'!B6" display="Back to Index" xr:uid="{FFF62EDF-DF8D-4B85-8F98-2DFB59210310}"/>
  </hyperlinks>
  <pageMargins left="0.7" right="0.7" top="0.75" bottom="0.75" header="0.3" footer="0.3"/>
  <pageSetup paperSize="9" orientation="landscape" r:id="rId3"/>
  <colBreaks count="1" manualBreakCount="1">
    <brk id="3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119E-317D-4264-A9F2-24DD768FE735}">
  <sheetPr>
    <tabColor theme="8" tint="-0.249977111117893"/>
  </sheetPr>
  <dimension ref="A1:AQ45"/>
  <sheetViews>
    <sheetView showGridLines="0" zoomScaleNormal="100" zoomScaleSheetLayoutView="100" workbookViewId="0">
      <selection sqref="A1:A2"/>
    </sheetView>
  </sheetViews>
  <sheetFormatPr baseColWidth="10" defaultColWidth="8.7265625" defaultRowHeight="12.5" x14ac:dyDescent="0.25"/>
  <cols>
    <col min="1" max="1" width="5.7265625" customWidth="1"/>
    <col min="2" max="2" width="0.81640625" customWidth="1"/>
    <col min="3" max="3" width="20.7265625" customWidth="1"/>
    <col min="4" max="4" width="2.54296875" customWidth="1"/>
    <col min="5" max="5" width="4.54296875" customWidth="1"/>
    <col min="6" max="7" width="2.54296875" customWidth="1"/>
    <col min="8" max="8" width="4.54296875" customWidth="1"/>
    <col min="9" max="10" width="2.54296875" customWidth="1"/>
    <col min="11" max="11" width="4.54296875" customWidth="1"/>
    <col min="12" max="12" width="2.54296875" customWidth="1"/>
    <col min="13" max="13" width="0.81640625" customWidth="1"/>
    <col min="14" max="14" width="2.81640625" customWidth="1"/>
    <col min="15" max="15" width="0.81640625" customWidth="1"/>
    <col min="16" max="16" width="20.7265625" customWidth="1"/>
    <col min="17" max="17" width="2.54296875" customWidth="1"/>
    <col min="18" max="18" width="4.54296875" customWidth="1"/>
    <col min="19" max="20" width="2.54296875" customWidth="1"/>
    <col min="21" max="21" width="4.54296875" customWidth="1"/>
    <col min="22" max="23" width="2.54296875" customWidth="1"/>
    <col min="24" max="24" width="4.54296875" customWidth="1"/>
    <col min="25" max="25" width="2.54296875" customWidth="1"/>
    <col min="26" max="26" width="0.81640625" customWidth="1"/>
    <col min="27" max="27" width="4.453125" customWidth="1"/>
    <col min="28" max="29" width="1.26953125" customWidth="1"/>
    <col min="30" max="30" width="5.7265625" customWidth="1"/>
    <col min="31" max="31" width="1.7265625" customWidth="1"/>
    <col min="32" max="32" width="5.7265625" customWidth="1"/>
    <col min="33" max="33" width="1.7265625" customWidth="1"/>
    <col min="34" max="34" width="5.7265625" customWidth="1"/>
    <col min="35" max="35" width="1.7265625" customWidth="1"/>
    <col min="36" max="36" width="5.7265625" customWidth="1"/>
    <col min="37" max="37" width="1.7265625" customWidth="1"/>
    <col min="38" max="38" width="5.7265625" customWidth="1"/>
    <col min="39" max="39" width="1.7265625" customWidth="1"/>
    <col min="40" max="40" width="5.7265625" customWidth="1"/>
    <col min="41" max="42" width="1.26953125" customWidth="1"/>
    <col min="43" max="43" width="6.7265625" customWidth="1"/>
  </cols>
  <sheetData>
    <row r="1" spans="1:43" ht="20.149999999999999" customHeight="1" x14ac:dyDescent="0.35">
      <c r="A1" s="565" t="s">
        <v>278</v>
      </c>
      <c r="B1" s="313"/>
      <c r="C1" s="325"/>
      <c r="D1" s="325"/>
      <c r="E1" s="325"/>
      <c r="F1" s="325"/>
      <c r="G1" s="325"/>
      <c r="H1" s="325"/>
      <c r="I1" s="325"/>
      <c r="J1" s="325"/>
      <c r="K1" s="325"/>
      <c r="L1" s="325"/>
      <c r="M1" s="325"/>
      <c r="N1" s="322"/>
      <c r="O1" s="325"/>
      <c r="P1" s="325"/>
      <c r="Q1" s="325"/>
      <c r="R1" s="325"/>
      <c r="S1" s="325"/>
      <c r="T1" s="325"/>
      <c r="U1" s="325"/>
      <c r="V1" s="325"/>
      <c r="W1" s="313"/>
      <c r="X1" s="313"/>
      <c r="Y1" s="313"/>
      <c r="Z1" s="313"/>
      <c r="AA1" s="313"/>
      <c r="AB1" s="313"/>
      <c r="AC1" s="313"/>
      <c r="AD1" s="313"/>
      <c r="AE1" s="313"/>
      <c r="AF1" s="313"/>
      <c r="AG1" s="313"/>
      <c r="AH1" s="313"/>
      <c r="AI1" s="313"/>
      <c r="AJ1" s="313"/>
      <c r="AK1" s="313"/>
      <c r="AL1" s="313"/>
      <c r="AM1" s="313"/>
      <c r="AN1" s="313"/>
      <c r="AO1" s="313"/>
      <c r="AP1" s="313"/>
      <c r="AQ1" s="313"/>
    </row>
    <row r="2" spans="1:43" ht="20.149999999999999" customHeight="1" x14ac:dyDescent="0.5">
      <c r="A2" s="566"/>
      <c r="B2" s="421" t="s">
        <v>261</v>
      </c>
      <c r="C2" s="422"/>
      <c r="D2" s="325"/>
      <c r="E2" s="325"/>
      <c r="F2" s="325"/>
      <c r="G2" s="325"/>
      <c r="H2" s="325"/>
      <c r="I2" s="325"/>
      <c r="J2" s="325"/>
      <c r="K2" s="325"/>
      <c r="L2" s="325"/>
      <c r="M2" s="325"/>
      <c r="N2" s="322"/>
      <c r="O2" s="325"/>
      <c r="P2" s="325"/>
      <c r="Q2" s="313"/>
      <c r="R2" s="313"/>
      <c r="S2" s="313"/>
      <c r="T2" s="313"/>
      <c r="U2" s="426">
        <f>'Full CSDA input'!H2</f>
        <v>0</v>
      </c>
      <c r="V2" s="426"/>
      <c r="W2" s="426"/>
      <c r="X2" s="426"/>
      <c r="Y2" s="426"/>
      <c r="Z2" s="426"/>
      <c r="AA2" s="426"/>
      <c r="AB2" s="426"/>
      <c r="AC2" s="426"/>
      <c r="AD2" s="426"/>
      <c r="AE2" s="426"/>
      <c r="AF2" s="313"/>
      <c r="AG2" s="313"/>
      <c r="AH2" s="313"/>
      <c r="AI2" s="313"/>
      <c r="AJ2" s="313"/>
      <c r="AK2" s="313"/>
      <c r="AL2" s="313"/>
      <c r="AM2" s="313"/>
      <c r="AN2" s="313"/>
      <c r="AO2" s="313"/>
      <c r="AP2" s="313"/>
      <c r="AQ2" s="313"/>
    </row>
    <row r="3" spans="1:43" ht="20.149999999999999" customHeight="1" x14ac:dyDescent="0.35">
      <c r="A3" s="313"/>
      <c r="B3" s="313"/>
      <c r="C3" s="325"/>
      <c r="D3" s="325"/>
      <c r="E3" s="325"/>
      <c r="F3" s="325"/>
      <c r="G3" s="325"/>
      <c r="H3" s="325"/>
      <c r="I3" s="325"/>
      <c r="J3" s="325"/>
      <c r="K3" s="325"/>
      <c r="L3" s="325"/>
      <c r="M3" s="325"/>
      <c r="N3" s="325"/>
      <c r="O3" s="325"/>
      <c r="P3" s="325"/>
      <c r="Q3" s="313"/>
      <c r="R3" s="313"/>
      <c r="S3" s="313"/>
      <c r="T3" s="313"/>
      <c r="U3" s="723">
        <f>'Full CSDA input'!H3</f>
        <v>0</v>
      </c>
      <c r="V3" s="724"/>
      <c r="W3" s="724"/>
      <c r="X3" s="724"/>
      <c r="Y3" s="724"/>
      <c r="Z3" s="724"/>
      <c r="AA3" s="724"/>
      <c r="AB3" s="724"/>
      <c r="AC3" s="724"/>
      <c r="AD3" s="724"/>
      <c r="AE3" s="724"/>
      <c r="AF3" s="313"/>
      <c r="AG3" s="313"/>
      <c r="AH3" s="313"/>
      <c r="AI3" s="313"/>
      <c r="AJ3" s="313"/>
      <c r="AK3" s="313"/>
      <c r="AL3" s="313"/>
      <c r="AM3" s="313"/>
      <c r="AN3" s="313"/>
      <c r="AO3" s="313"/>
      <c r="AP3" s="313"/>
      <c r="AQ3" s="313"/>
    </row>
    <row r="4" spans="1:43" ht="20.149999999999999" customHeight="1" x14ac:dyDescent="0.35">
      <c r="A4" s="313"/>
      <c r="B4" s="313"/>
      <c r="C4" s="325"/>
      <c r="D4" s="325"/>
      <c r="E4" s="325"/>
      <c r="F4" s="325"/>
      <c r="G4" s="325"/>
      <c r="H4" s="325"/>
      <c r="I4" s="325"/>
      <c r="J4" s="325"/>
      <c r="K4" s="325"/>
      <c r="L4" s="325"/>
      <c r="M4" s="325"/>
      <c r="N4" s="325"/>
      <c r="O4" s="325"/>
      <c r="P4" s="325"/>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row>
    <row r="5" spans="1:43" s="323" customFormat="1" ht="40.5" customHeight="1" x14ac:dyDescent="0.65">
      <c r="A5" s="423"/>
      <c r="B5" s="423"/>
      <c r="C5" s="424"/>
      <c r="D5" s="424"/>
      <c r="E5" s="424"/>
      <c r="F5" s="424"/>
      <c r="G5" s="424"/>
      <c r="H5" s="424"/>
      <c r="I5" s="424"/>
      <c r="J5" s="424"/>
      <c r="K5" s="424"/>
      <c r="L5" s="424"/>
      <c r="M5" s="424"/>
      <c r="N5" s="424"/>
      <c r="O5" s="424"/>
      <c r="P5" s="424"/>
      <c r="Q5" s="424"/>
      <c r="R5" s="424"/>
      <c r="S5" s="424"/>
      <c r="T5" s="424"/>
      <c r="U5" s="424"/>
      <c r="V5" s="424"/>
      <c r="W5" s="424"/>
      <c r="X5" s="424"/>
      <c r="Y5" s="424"/>
      <c r="Z5" s="424"/>
      <c r="AA5" s="423"/>
      <c r="AB5" s="425" t="s">
        <v>206</v>
      </c>
      <c r="AC5" s="424"/>
      <c r="AD5" s="424"/>
      <c r="AE5" s="424"/>
      <c r="AF5" s="424"/>
      <c r="AG5" s="424"/>
      <c r="AH5" s="424"/>
      <c r="AI5" s="424"/>
      <c r="AJ5" s="424"/>
      <c r="AK5" s="424"/>
      <c r="AL5" s="424"/>
      <c r="AM5" s="424"/>
      <c r="AN5" s="424"/>
      <c r="AO5" s="424"/>
      <c r="AP5" s="424"/>
      <c r="AQ5" s="423"/>
    </row>
    <row r="6" spans="1:43" ht="5.25" customHeight="1" x14ac:dyDescent="0.25">
      <c r="A6" s="406"/>
      <c r="B6" s="717" t="s">
        <v>61</v>
      </c>
      <c r="C6" s="717"/>
      <c r="D6" s="717"/>
      <c r="E6" s="717"/>
      <c r="F6" s="717"/>
      <c r="G6" s="717"/>
      <c r="H6" s="717"/>
      <c r="I6" s="717"/>
      <c r="J6" s="717"/>
      <c r="K6" s="717"/>
      <c r="L6" s="717"/>
      <c r="M6" s="717"/>
      <c r="N6" s="406"/>
      <c r="O6" s="718" t="s">
        <v>15</v>
      </c>
      <c r="P6" s="718"/>
      <c r="Q6" s="718"/>
      <c r="R6" s="718"/>
      <c r="S6" s="718"/>
      <c r="T6" s="718"/>
      <c r="U6" s="718"/>
      <c r="V6" s="718"/>
      <c r="W6" s="718"/>
      <c r="X6" s="718"/>
      <c r="Y6" s="718"/>
      <c r="Z6" s="718"/>
      <c r="AA6" s="406"/>
      <c r="AB6" s="259"/>
      <c r="AC6" s="259"/>
      <c r="AD6" s="259"/>
      <c r="AE6" s="259"/>
      <c r="AF6" s="259"/>
      <c r="AG6" s="259"/>
      <c r="AH6" s="259"/>
      <c r="AI6" s="259"/>
      <c r="AJ6" s="259"/>
      <c r="AK6" s="259"/>
      <c r="AL6" s="259"/>
      <c r="AM6" s="259"/>
      <c r="AN6" s="259"/>
      <c r="AO6" s="259"/>
      <c r="AP6" s="259"/>
      <c r="AQ6" s="406"/>
    </row>
    <row r="7" spans="1:43" ht="33.75" customHeight="1" x14ac:dyDescent="0.25">
      <c r="A7" s="406"/>
      <c r="B7" s="717"/>
      <c r="C7" s="717"/>
      <c r="D7" s="717"/>
      <c r="E7" s="717"/>
      <c r="F7" s="717"/>
      <c r="G7" s="717"/>
      <c r="H7" s="717"/>
      <c r="I7" s="717"/>
      <c r="J7" s="717"/>
      <c r="K7" s="717"/>
      <c r="L7" s="717"/>
      <c r="M7" s="717"/>
      <c r="N7" s="406"/>
      <c r="O7" s="718"/>
      <c r="P7" s="718"/>
      <c r="Q7" s="718"/>
      <c r="R7" s="718"/>
      <c r="S7" s="718"/>
      <c r="T7" s="718"/>
      <c r="U7" s="718"/>
      <c r="V7" s="718"/>
      <c r="W7" s="718"/>
      <c r="X7" s="718"/>
      <c r="Y7" s="718"/>
      <c r="Z7" s="718"/>
      <c r="AA7" s="406"/>
      <c r="AB7" s="259"/>
      <c r="AC7" s="259"/>
      <c r="AD7" s="720" t="s">
        <v>20</v>
      </c>
      <c r="AE7" s="259"/>
      <c r="AF7" s="720" t="s">
        <v>21</v>
      </c>
      <c r="AG7" s="259"/>
      <c r="AH7" s="720" t="s">
        <v>2</v>
      </c>
      <c r="AI7" s="259"/>
      <c r="AJ7" s="720" t="s">
        <v>22</v>
      </c>
      <c r="AK7" s="259"/>
      <c r="AL7" s="720" t="s">
        <v>105</v>
      </c>
      <c r="AM7" s="259"/>
      <c r="AN7" s="715" t="s">
        <v>277</v>
      </c>
      <c r="AO7" s="259"/>
      <c r="AP7" s="259"/>
      <c r="AQ7" s="406"/>
    </row>
    <row r="8" spans="1:43" ht="15" customHeight="1" x14ac:dyDescent="0.25">
      <c r="A8" s="406"/>
      <c r="B8" s="717"/>
      <c r="C8" s="717"/>
      <c r="D8" s="717"/>
      <c r="E8" s="717"/>
      <c r="F8" s="717"/>
      <c r="G8" s="717"/>
      <c r="H8" s="717"/>
      <c r="I8" s="717"/>
      <c r="J8" s="717"/>
      <c r="K8" s="717"/>
      <c r="L8" s="717"/>
      <c r="M8" s="717"/>
      <c r="N8" s="406"/>
      <c r="O8" s="718"/>
      <c r="P8" s="718"/>
      <c r="Q8" s="718"/>
      <c r="R8" s="718"/>
      <c r="S8" s="718"/>
      <c r="T8" s="718"/>
      <c r="U8" s="718"/>
      <c r="V8" s="718"/>
      <c r="W8" s="718"/>
      <c r="X8" s="718"/>
      <c r="Y8" s="718"/>
      <c r="Z8" s="718"/>
      <c r="AA8" s="406"/>
      <c r="AB8" s="259"/>
      <c r="AC8" s="259"/>
      <c r="AD8" s="721"/>
      <c r="AE8" s="259"/>
      <c r="AF8" s="721"/>
      <c r="AG8" s="259"/>
      <c r="AH8" s="721"/>
      <c r="AI8" s="259"/>
      <c r="AJ8" s="721"/>
      <c r="AK8" s="259"/>
      <c r="AL8" s="721"/>
      <c r="AM8" s="259"/>
      <c r="AN8" s="716"/>
      <c r="AO8" s="259"/>
      <c r="AP8" s="259"/>
      <c r="AQ8" s="406"/>
    </row>
    <row r="9" spans="1:43" ht="15" customHeight="1" x14ac:dyDescent="0.3">
      <c r="A9" s="406"/>
      <c r="B9" s="31"/>
      <c r="C9" s="41"/>
      <c r="D9" s="634" t="s">
        <v>27</v>
      </c>
      <c r="E9" s="592"/>
      <c r="F9" s="592"/>
      <c r="G9" s="634" t="s">
        <v>58</v>
      </c>
      <c r="H9" s="592"/>
      <c r="I9" s="592"/>
      <c r="J9" s="634" t="s">
        <v>176</v>
      </c>
      <c r="K9" s="592"/>
      <c r="L9" s="592"/>
      <c r="M9" s="719"/>
      <c r="N9" s="406"/>
      <c r="O9" s="36"/>
      <c r="P9" s="42"/>
      <c r="Q9" s="631" t="s">
        <v>56</v>
      </c>
      <c r="R9" s="631"/>
      <c r="S9" s="631"/>
      <c r="T9" s="631" t="s">
        <v>55</v>
      </c>
      <c r="U9" s="592"/>
      <c r="V9" s="592"/>
      <c r="W9" s="631" t="s">
        <v>177</v>
      </c>
      <c r="X9" s="592"/>
      <c r="Y9" s="592"/>
      <c r="Z9" s="719"/>
      <c r="AA9" s="406"/>
      <c r="AB9" s="259"/>
      <c r="AC9" s="259"/>
      <c r="AD9" s="721"/>
      <c r="AE9" s="259"/>
      <c r="AF9" s="721"/>
      <c r="AG9" s="259"/>
      <c r="AH9" s="721"/>
      <c r="AI9" s="259"/>
      <c r="AJ9" s="721"/>
      <c r="AK9" s="259"/>
      <c r="AL9" s="721"/>
      <c r="AM9" s="259"/>
      <c r="AN9" s="716"/>
      <c r="AO9" s="259"/>
      <c r="AP9" s="259"/>
      <c r="AQ9" s="406"/>
    </row>
    <row r="10" spans="1:43" ht="13.5" customHeight="1" x14ac:dyDescent="0.3">
      <c r="A10" s="406"/>
      <c r="B10" s="31"/>
      <c r="C10" s="41"/>
      <c r="D10" s="594"/>
      <c r="E10" s="594"/>
      <c r="F10" s="594"/>
      <c r="G10" s="722"/>
      <c r="H10" s="722"/>
      <c r="I10" s="722"/>
      <c r="J10" s="719"/>
      <c r="K10" s="719"/>
      <c r="L10" s="719"/>
      <c r="M10" s="719"/>
      <c r="N10" s="406"/>
      <c r="O10" s="36"/>
      <c r="P10" s="42"/>
      <c r="Q10" s="722"/>
      <c r="R10" s="722"/>
      <c r="S10" s="722"/>
      <c r="T10" s="722"/>
      <c r="U10" s="722"/>
      <c r="V10" s="722"/>
      <c r="W10" s="719"/>
      <c r="X10" s="719"/>
      <c r="Y10" s="719"/>
      <c r="Z10" s="719"/>
      <c r="AA10" s="406"/>
      <c r="AB10" s="259"/>
      <c r="AC10" s="259"/>
      <c r="AD10" s="259"/>
      <c r="AE10" s="259"/>
      <c r="AF10" s="259"/>
      <c r="AG10" s="259"/>
      <c r="AH10" s="259"/>
      <c r="AI10" s="259"/>
      <c r="AJ10" s="259"/>
      <c r="AK10" s="259"/>
      <c r="AL10" s="259"/>
      <c r="AM10" s="259"/>
      <c r="AN10" s="259"/>
      <c r="AO10" s="259"/>
      <c r="AP10" s="259"/>
      <c r="AQ10" s="406"/>
    </row>
    <row r="11" spans="1:43" ht="15.75" customHeight="1" x14ac:dyDescent="0.25">
      <c r="A11" s="406"/>
      <c r="B11" s="710"/>
      <c r="C11" s="121" t="s">
        <v>0</v>
      </c>
      <c r="D11" s="149"/>
      <c r="E11" s="122"/>
      <c r="F11" s="122"/>
      <c r="G11" s="122"/>
      <c r="H11" s="122"/>
      <c r="I11" s="122"/>
      <c r="J11" s="122"/>
      <c r="K11" s="122"/>
      <c r="L11" s="114"/>
      <c r="M11" s="32"/>
      <c r="N11" s="406"/>
      <c r="O11" s="36"/>
      <c r="P11" s="127" t="s">
        <v>0</v>
      </c>
      <c r="Q11" s="142"/>
      <c r="R11" s="128"/>
      <c r="S11" s="128"/>
      <c r="T11" s="128"/>
      <c r="U11" s="128"/>
      <c r="V11" s="128"/>
      <c r="W11" s="128"/>
      <c r="X11" s="128"/>
      <c r="Y11" s="129"/>
      <c r="Z11" s="36"/>
      <c r="AA11" s="406"/>
      <c r="AB11" s="259"/>
      <c r="AC11" s="262"/>
      <c r="AD11" s="263"/>
      <c r="AE11" s="263"/>
      <c r="AF11" s="263"/>
      <c r="AG11" s="263"/>
      <c r="AH11" s="263"/>
      <c r="AI11" s="263"/>
      <c r="AJ11" s="263"/>
      <c r="AK11" s="263"/>
      <c r="AL11" s="263"/>
      <c r="AM11" s="263"/>
      <c r="AN11" s="263"/>
      <c r="AO11" s="264"/>
      <c r="AP11" s="259"/>
      <c r="AQ11" s="406"/>
    </row>
    <row r="12" spans="1:43" ht="4.5" customHeight="1" x14ac:dyDescent="0.25">
      <c r="A12" s="406"/>
      <c r="B12" s="710"/>
      <c r="C12" s="123"/>
      <c r="D12" s="124"/>
      <c r="E12" s="124"/>
      <c r="F12" s="124"/>
      <c r="G12" s="124"/>
      <c r="H12" s="124"/>
      <c r="I12" s="124"/>
      <c r="J12" s="124"/>
      <c r="K12" s="124"/>
      <c r="L12" s="125"/>
      <c r="M12" s="31"/>
      <c r="N12" s="406"/>
      <c r="O12" s="35"/>
      <c r="P12" s="139"/>
      <c r="Q12" s="102"/>
      <c r="R12" s="102"/>
      <c r="S12" s="102"/>
      <c r="T12" s="102"/>
      <c r="U12" s="102"/>
      <c r="V12" s="102"/>
      <c r="W12" s="102"/>
      <c r="X12" s="102"/>
      <c r="Y12" s="140"/>
      <c r="Z12" s="35"/>
      <c r="AA12" s="406"/>
      <c r="AB12" s="259"/>
      <c r="AC12" s="260"/>
      <c r="AD12" s="259"/>
      <c r="AE12" s="259"/>
      <c r="AF12" s="259"/>
      <c r="AG12" s="259"/>
      <c r="AH12" s="259"/>
      <c r="AI12" s="259"/>
      <c r="AJ12" s="259"/>
      <c r="AK12" s="259"/>
      <c r="AL12" s="259"/>
      <c r="AM12" s="259"/>
      <c r="AN12" s="259"/>
      <c r="AO12" s="261"/>
      <c r="AP12" s="259"/>
      <c r="AQ12" s="406"/>
    </row>
    <row r="13" spans="1:43" ht="9.75" customHeight="1" x14ac:dyDescent="0.25">
      <c r="A13" s="406"/>
      <c r="B13" s="710"/>
      <c r="C13" s="126" t="s">
        <v>112</v>
      </c>
      <c r="D13" s="150"/>
      <c r="E13" s="184">
        <f>MROUND('Full CSDA input'!E24/'Full CSDA input'!E11*3,0.5)</f>
        <v>0</v>
      </c>
      <c r="F13" s="124"/>
      <c r="G13" s="124"/>
      <c r="H13" s="190">
        <f>MROUND('Full CSDA input'!F24/'Full CSDA input'!F11*3,0.5)</f>
        <v>0</v>
      </c>
      <c r="I13" s="124"/>
      <c r="J13" s="124"/>
      <c r="K13" s="190">
        <f>MROUND('Full CSDA input'!G24/'Full CSDA input'!G11*3,0.5)</f>
        <v>0</v>
      </c>
      <c r="L13" s="125"/>
      <c r="M13" s="31"/>
      <c r="N13" s="406"/>
      <c r="O13" s="35"/>
      <c r="P13" s="141" t="s">
        <v>112</v>
      </c>
      <c r="Q13" s="143"/>
      <c r="R13" s="190">
        <f>MROUND('Full CSDA input'!M24/'Full CSDA input'!M11*3,0.5)</f>
        <v>0</v>
      </c>
      <c r="S13" s="102"/>
      <c r="T13" s="102"/>
      <c r="U13" s="184">
        <f>MROUND('Full CSDA input'!N24/'Full CSDA input'!N11*3,0.5)</f>
        <v>0</v>
      </c>
      <c r="V13" s="102"/>
      <c r="W13" s="102"/>
      <c r="X13" s="190">
        <f>MROUND('Full CSDA input'!O24/'Full CSDA input'!O11*3,0.5)</f>
        <v>0</v>
      </c>
      <c r="Y13" s="140"/>
      <c r="Z13" s="35"/>
      <c r="AA13" s="406"/>
      <c r="AB13" s="259"/>
      <c r="AC13" s="260"/>
      <c r="AD13" s="270" t="s">
        <v>212</v>
      </c>
      <c r="AE13" s="259"/>
      <c r="AF13" s="270" t="s">
        <v>212</v>
      </c>
      <c r="AG13" s="259"/>
      <c r="AH13" s="270"/>
      <c r="AI13" s="259"/>
      <c r="AJ13" s="270"/>
      <c r="AK13" s="259"/>
      <c r="AL13" s="270"/>
      <c r="AM13" s="259"/>
      <c r="AN13" s="270"/>
      <c r="AO13" s="261"/>
      <c r="AP13" s="259"/>
      <c r="AQ13" s="406"/>
    </row>
    <row r="14" spans="1:43" ht="4.5" customHeight="1" x14ac:dyDescent="0.25">
      <c r="A14" s="406"/>
      <c r="B14" s="710"/>
      <c r="C14" s="126"/>
      <c r="D14" s="150"/>
      <c r="E14" s="124"/>
      <c r="F14" s="124"/>
      <c r="G14" s="124"/>
      <c r="H14" s="124"/>
      <c r="I14" s="124"/>
      <c r="J14" s="124"/>
      <c r="K14" s="124"/>
      <c r="L14" s="125"/>
      <c r="M14" s="31"/>
      <c r="N14" s="406"/>
      <c r="O14" s="35"/>
      <c r="P14" s="141"/>
      <c r="Q14" s="143"/>
      <c r="R14" s="102"/>
      <c r="S14" s="102"/>
      <c r="T14" s="102"/>
      <c r="U14" s="102"/>
      <c r="V14" s="102"/>
      <c r="W14" s="102"/>
      <c r="X14" s="102"/>
      <c r="Y14" s="140"/>
      <c r="Z14" s="35"/>
      <c r="AA14" s="406"/>
      <c r="AB14" s="259"/>
      <c r="AC14" s="260"/>
      <c r="AD14" s="259"/>
      <c r="AE14" s="259"/>
      <c r="AF14" s="259"/>
      <c r="AG14" s="259"/>
      <c r="AH14" s="259"/>
      <c r="AI14" s="259"/>
      <c r="AJ14" s="259"/>
      <c r="AK14" s="259"/>
      <c r="AL14" s="259"/>
      <c r="AM14" s="259"/>
      <c r="AN14" s="259"/>
      <c r="AO14" s="261"/>
      <c r="AP14" s="259"/>
      <c r="AQ14" s="406"/>
    </row>
    <row r="15" spans="1:43" ht="9.75" customHeight="1" x14ac:dyDescent="0.25">
      <c r="A15" s="406"/>
      <c r="B15" s="710"/>
      <c r="C15" s="126" t="s">
        <v>186</v>
      </c>
      <c r="D15" s="150"/>
      <c r="E15" s="184">
        <f>MROUND('Full CSDA input'!E25/'Full CSDA input'!E12*3,0.5)</f>
        <v>0</v>
      </c>
      <c r="F15" s="124"/>
      <c r="G15" s="124"/>
      <c r="H15" s="190">
        <f>MROUND('Full CSDA input'!G25/'Full CSDA input'!G12*3,0.5)</f>
        <v>0</v>
      </c>
      <c r="I15" s="124"/>
      <c r="J15" s="124"/>
      <c r="K15" s="190">
        <f>MROUND('Full CSDA input'!G25/'Full CSDA input'!G12*3,0.5)</f>
        <v>0</v>
      </c>
      <c r="L15" s="125"/>
      <c r="M15" s="31"/>
      <c r="N15" s="406"/>
      <c r="O15" s="35"/>
      <c r="P15" s="141" t="s">
        <v>186</v>
      </c>
      <c r="Q15" s="143"/>
      <c r="R15" s="184">
        <f>MROUND('Full CSDA input'!M25/'Full CSDA input'!M12*3,0.5)</f>
        <v>0</v>
      </c>
      <c r="S15" s="102"/>
      <c r="T15" s="102"/>
      <c r="U15" s="184">
        <f>MROUND('Full CSDA input'!N25/'Full CSDA input'!N12*3,0.5)</f>
        <v>0</v>
      </c>
      <c r="V15" s="102"/>
      <c r="W15" s="102"/>
      <c r="X15" s="184">
        <f>MROUND('Full CSDA input'!O25/'Full CSDA input'!O12*3,0.5)</f>
        <v>0</v>
      </c>
      <c r="Y15" s="140"/>
      <c r="Z15" s="35"/>
      <c r="AA15" s="406"/>
      <c r="AB15" s="259"/>
      <c r="AC15" s="260"/>
      <c r="AD15" s="270"/>
      <c r="AE15" s="259"/>
      <c r="AF15" s="270"/>
      <c r="AG15" s="259"/>
      <c r="AH15" s="270" t="s">
        <v>212</v>
      </c>
      <c r="AI15" s="259"/>
      <c r="AJ15" s="270" t="s">
        <v>212</v>
      </c>
      <c r="AK15" s="259"/>
      <c r="AL15" s="270"/>
      <c r="AM15" s="259"/>
      <c r="AN15" s="270"/>
      <c r="AO15" s="261"/>
      <c r="AP15" s="259"/>
      <c r="AQ15" s="406"/>
    </row>
    <row r="16" spans="1:43" ht="4.5" customHeight="1" x14ac:dyDescent="0.25">
      <c r="A16" s="406"/>
      <c r="B16" s="710"/>
      <c r="C16" s="126"/>
      <c r="D16" s="150"/>
      <c r="E16" s="124"/>
      <c r="F16" s="124"/>
      <c r="G16" s="124"/>
      <c r="H16" s="124"/>
      <c r="I16" s="124"/>
      <c r="J16" s="124"/>
      <c r="K16" s="124"/>
      <c r="L16" s="125"/>
      <c r="M16" s="31"/>
      <c r="N16" s="406"/>
      <c r="O16" s="35"/>
      <c r="P16" s="141"/>
      <c r="Q16" s="143"/>
      <c r="R16" s="102"/>
      <c r="S16" s="102"/>
      <c r="T16" s="102"/>
      <c r="U16" s="102"/>
      <c r="V16" s="102"/>
      <c r="W16" s="102"/>
      <c r="X16" s="102"/>
      <c r="Y16" s="140"/>
      <c r="Z16" s="35"/>
      <c r="AA16" s="406"/>
      <c r="AB16" s="259"/>
      <c r="AC16" s="260"/>
      <c r="AD16" s="259"/>
      <c r="AE16" s="259"/>
      <c r="AF16" s="259"/>
      <c r="AG16" s="259"/>
      <c r="AH16" s="259"/>
      <c r="AI16" s="259"/>
      <c r="AJ16" s="259"/>
      <c r="AK16" s="259"/>
      <c r="AL16" s="259"/>
      <c r="AM16" s="259"/>
      <c r="AN16" s="259"/>
      <c r="AO16" s="261"/>
      <c r="AP16" s="259"/>
      <c r="AQ16" s="406"/>
    </row>
    <row r="17" spans="1:43" ht="4.5" customHeight="1" x14ac:dyDescent="0.25">
      <c r="A17" s="406"/>
      <c r="B17" s="710"/>
      <c r="C17" s="93"/>
      <c r="D17" s="151"/>
      <c r="E17" s="94"/>
      <c r="F17" s="94"/>
      <c r="G17" s="94"/>
      <c r="H17" s="94"/>
      <c r="I17" s="94"/>
      <c r="J17" s="94"/>
      <c r="K17" s="94"/>
      <c r="L17" s="95"/>
      <c r="M17" s="31"/>
      <c r="N17" s="406"/>
      <c r="O17" s="35"/>
      <c r="P17" s="130"/>
      <c r="Q17" s="144"/>
      <c r="R17" s="131"/>
      <c r="S17" s="131"/>
      <c r="T17" s="131"/>
      <c r="U17" s="131"/>
      <c r="V17" s="131"/>
      <c r="W17" s="131"/>
      <c r="X17" s="131"/>
      <c r="Y17" s="132"/>
      <c r="Z17" s="35"/>
      <c r="AA17" s="406"/>
      <c r="AB17" s="259"/>
      <c r="AC17" s="265"/>
      <c r="AD17" s="258"/>
      <c r="AE17" s="258"/>
      <c r="AF17" s="258"/>
      <c r="AG17" s="258"/>
      <c r="AH17" s="258"/>
      <c r="AI17" s="258"/>
      <c r="AJ17" s="258"/>
      <c r="AK17" s="258"/>
      <c r="AL17" s="258"/>
      <c r="AM17" s="258"/>
      <c r="AN17" s="258"/>
      <c r="AO17" s="266"/>
      <c r="AP17" s="259"/>
      <c r="AQ17" s="406"/>
    </row>
    <row r="18" spans="1:43" ht="9.75" customHeight="1" x14ac:dyDescent="0.25">
      <c r="A18" s="406"/>
      <c r="B18" s="710"/>
      <c r="C18" s="101" t="s">
        <v>64</v>
      </c>
      <c r="D18" s="152"/>
      <c r="E18" s="184">
        <f>MROUND('Full CSDA input'!E26/'Full CSDA input'!E13*3,0.5)</f>
        <v>0</v>
      </c>
      <c r="F18" s="94"/>
      <c r="G18" s="94"/>
      <c r="H18" s="189">
        <f>MROUND('Full CSDA input'!F26/'Full CSDA input'!F13*3,0.5)</f>
        <v>0</v>
      </c>
      <c r="I18" s="94"/>
      <c r="J18" s="94"/>
      <c r="K18" s="96"/>
      <c r="L18" s="95"/>
      <c r="M18" s="31"/>
      <c r="N18" s="406"/>
      <c r="O18" s="35"/>
      <c r="P18" s="133" t="s">
        <v>64</v>
      </c>
      <c r="Q18" s="145"/>
      <c r="R18" s="184">
        <f>MROUND('Full CSDA input'!M26/'Full CSDA input'!M13*3,0.5)</f>
        <v>0</v>
      </c>
      <c r="S18" s="131"/>
      <c r="T18" s="131"/>
      <c r="U18" s="184">
        <f>MROUND('Full CSDA input'!N26/'Full CSDA input'!N13*3,0.5)</f>
        <v>0</v>
      </c>
      <c r="V18" s="131"/>
      <c r="W18" s="131"/>
      <c r="X18" s="134"/>
      <c r="Y18" s="132"/>
      <c r="Z18" s="35"/>
      <c r="AA18" s="406"/>
      <c r="AB18" s="259"/>
      <c r="AC18" s="265"/>
      <c r="AD18" s="270" t="s">
        <v>212</v>
      </c>
      <c r="AE18" s="258"/>
      <c r="AF18" s="270"/>
      <c r="AG18" s="258"/>
      <c r="AH18" s="270" t="s">
        <v>212</v>
      </c>
      <c r="AI18" s="258"/>
      <c r="AJ18" s="270" t="s">
        <v>212</v>
      </c>
      <c r="AK18" s="258"/>
      <c r="AL18" s="270"/>
      <c r="AM18" s="258"/>
      <c r="AN18" s="270"/>
      <c r="AO18" s="266"/>
      <c r="AP18" s="259"/>
      <c r="AQ18" s="406"/>
    </row>
    <row r="19" spans="1:43" ht="4.5" customHeight="1" x14ac:dyDescent="0.25">
      <c r="A19" s="406"/>
      <c r="B19" s="710"/>
      <c r="C19" s="97"/>
      <c r="D19" s="153"/>
      <c r="E19" s="98"/>
      <c r="F19" s="98"/>
      <c r="G19" s="98"/>
      <c r="H19" s="98"/>
      <c r="I19" s="99"/>
      <c r="J19" s="99"/>
      <c r="K19" s="98"/>
      <c r="L19" s="100"/>
      <c r="M19" s="31"/>
      <c r="N19" s="406"/>
      <c r="O19" s="35"/>
      <c r="P19" s="135"/>
      <c r="Q19" s="146"/>
      <c r="R19" s="136"/>
      <c r="S19" s="136"/>
      <c r="T19" s="136"/>
      <c r="U19" s="136"/>
      <c r="V19" s="137"/>
      <c r="W19" s="137"/>
      <c r="X19" s="136"/>
      <c r="Y19" s="138"/>
      <c r="Z19" s="35"/>
      <c r="AA19" s="406"/>
      <c r="AB19" s="259"/>
      <c r="AC19" s="267"/>
      <c r="AD19" s="268"/>
      <c r="AE19" s="268"/>
      <c r="AF19" s="268"/>
      <c r="AG19" s="268"/>
      <c r="AH19" s="268"/>
      <c r="AI19" s="268"/>
      <c r="AJ19" s="268"/>
      <c r="AK19" s="268"/>
      <c r="AL19" s="268"/>
      <c r="AM19" s="268"/>
      <c r="AN19" s="268"/>
      <c r="AO19" s="269"/>
      <c r="AP19" s="259"/>
      <c r="AQ19" s="406"/>
    </row>
    <row r="20" spans="1:43" ht="4.5" customHeight="1" x14ac:dyDescent="0.25">
      <c r="A20" s="406"/>
      <c r="B20" s="31"/>
      <c r="C20" s="49"/>
      <c r="D20" s="49"/>
      <c r="E20" s="43"/>
      <c r="F20" s="43"/>
      <c r="G20" s="43"/>
      <c r="H20" s="43"/>
      <c r="I20" s="43"/>
      <c r="J20" s="43"/>
      <c r="K20" s="43"/>
      <c r="L20" s="83"/>
      <c r="M20" s="31"/>
      <c r="N20" s="406"/>
      <c r="O20" s="35"/>
      <c r="P20" s="50"/>
      <c r="Q20" s="50"/>
      <c r="R20" s="46"/>
      <c r="S20" s="46"/>
      <c r="T20" s="46"/>
      <c r="U20" s="46"/>
      <c r="V20" s="46"/>
      <c r="W20" s="46"/>
      <c r="X20" s="46"/>
      <c r="Y20" s="46"/>
      <c r="Z20" s="37"/>
      <c r="AA20" s="406"/>
      <c r="AB20" s="259"/>
      <c r="AC20" s="259"/>
      <c r="AD20" s="259"/>
      <c r="AE20" s="259"/>
      <c r="AF20" s="259"/>
      <c r="AG20" s="259"/>
      <c r="AH20" s="259"/>
      <c r="AI20" s="259"/>
      <c r="AJ20" s="259"/>
      <c r="AK20" s="259"/>
      <c r="AL20" s="259"/>
      <c r="AM20" s="259"/>
      <c r="AN20" s="259"/>
      <c r="AO20" s="259"/>
      <c r="AP20" s="259"/>
      <c r="AQ20" s="406"/>
    </row>
    <row r="21" spans="1:43" ht="16.5" customHeight="1" x14ac:dyDescent="0.25">
      <c r="A21" s="406"/>
      <c r="B21" s="31"/>
      <c r="C21" s="121" t="s">
        <v>23</v>
      </c>
      <c r="D21" s="149"/>
      <c r="E21" s="122"/>
      <c r="F21" s="122"/>
      <c r="G21" s="122"/>
      <c r="H21" s="122"/>
      <c r="I21" s="122"/>
      <c r="J21" s="122"/>
      <c r="K21" s="122"/>
      <c r="L21" s="114"/>
      <c r="M21" s="31"/>
      <c r="N21" s="406"/>
      <c r="O21" s="35"/>
      <c r="P21" s="127" t="s">
        <v>23</v>
      </c>
      <c r="Q21" s="142"/>
      <c r="R21" s="128"/>
      <c r="S21" s="128"/>
      <c r="T21" s="128"/>
      <c r="U21" s="128"/>
      <c r="V21" s="128"/>
      <c r="W21" s="128"/>
      <c r="X21" s="128"/>
      <c r="Y21" s="129"/>
      <c r="Z21" s="35"/>
      <c r="AA21" s="406"/>
      <c r="AB21" s="259"/>
      <c r="AC21" s="262"/>
      <c r="AD21" s="263"/>
      <c r="AE21" s="263"/>
      <c r="AF21" s="263"/>
      <c r="AG21" s="263"/>
      <c r="AH21" s="263"/>
      <c r="AI21" s="263"/>
      <c r="AJ21" s="263"/>
      <c r="AK21" s="263"/>
      <c r="AL21" s="263"/>
      <c r="AM21" s="263"/>
      <c r="AN21" s="263"/>
      <c r="AO21" s="264"/>
      <c r="AP21" s="259"/>
      <c r="AQ21" s="406"/>
    </row>
    <row r="22" spans="1:43" ht="4.5" customHeight="1" x14ac:dyDescent="0.25">
      <c r="A22" s="406"/>
      <c r="B22" s="31"/>
      <c r="C22" s="123"/>
      <c r="D22" s="124"/>
      <c r="E22" s="124"/>
      <c r="F22" s="124"/>
      <c r="G22" s="124"/>
      <c r="H22" s="124"/>
      <c r="I22" s="124"/>
      <c r="J22" s="124"/>
      <c r="K22" s="124"/>
      <c r="L22" s="125"/>
      <c r="M22" s="31"/>
      <c r="N22" s="406"/>
      <c r="O22" s="35"/>
      <c r="P22" s="139"/>
      <c r="Q22" s="102"/>
      <c r="R22" s="102"/>
      <c r="S22" s="102"/>
      <c r="T22" s="102"/>
      <c r="U22" s="102"/>
      <c r="V22" s="102"/>
      <c r="W22" s="102"/>
      <c r="X22" s="102"/>
      <c r="Y22" s="140"/>
      <c r="Z22" s="35"/>
      <c r="AA22" s="406"/>
      <c r="AB22" s="259"/>
      <c r="AC22" s="260"/>
      <c r="AD22" s="259"/>
      <c r="AE22" s="259"/>
      <c r="AF22" s="259"/>
      <c r="AG22" s="259"/>
      <c r="AH22" s="259"/>
      <c r="AI22" s="259"/>
      <c r="AJ22" s="259"/>
      <c r="AK22" s="259"/>
      <c r="AL22" s="259"/>
      <c r="AM22" s="259"/>
      <c r="AN22" s="259"/>
      <c r="AO22" s="261"/>
      <c r="AP22" s="259"/>
      <c r="AQ22" s="406"/>
    </row>
    <row r="23" spans="1:43" ht="9.75" customHeight="1" x14ac:dyDescent="0.25">
      <c r="A23" s="406"/>
      <c r="B23" s="31"/>
      <c r="C23" s="126" t="s">
        <v>81</v>
      </c>
      <c r="D23" s="150"/>
      <c r="E23" s="184">
        <f>MROUND('Full CSDA input'!E27/'Full CSDA input'!E14*3,0.5)</f>
        <v>0</v>
      </c>
      <c r="F23" s="124"/>
      <c r="G23" s="124"/>
      <c r="H23" s="184">
        <f>MROUND('Full CSDA input'!F27/'Full CSDA input'!F14*3,0.5)</f>
        <v>0</v>
      </c>
      <c r="I23" s="124"/>
      <c r="J23" s="124"/>
      <c r="K23" s="184">
        <f>MROUND('Full CSDA input'!G27/'Full CSDA input'!G14*3,0.5)</f>
        <v>0</v>
      </c>
      <c r="L23" s="125"/>
      <c r="M23" s="31"/>
      <c r="N23" s="406"/>
      <c r="O23" s="35"/>
      <c r="P23" s="141" t="s">
        <v>81</v>
      </c>
      <c r="Q23" s="143"/>
      <c r="R23" s="184">
        <f>MROUND('Full CSDA input'!M27/'Full CSDA input'!M14*3,0.5)</f>
        <v>0</v>
      </c>
      <c r="S23" s="102"/>
      <c r="T23" s="102"/>
      <c r="U23" s="184">
        <f>MROUND('Full CSDA input'!N27/'Full CSDA input'!N14*3,0.5)</f>
        <v>0</v>
      </c>
      <c r="V23" s="102"/>
      <c r="W23" s="102"/>
      <c r="X23" s="184">
        <f>MROUND('Full CSDA input'!O27/'Full CSDA input'!O14*3,0.5)</f>
        <v>0</v>
      </c>
      <c r="Y23" s="140"/>
      <c r="Z23" s="35"/>
      <c r="AA23" s="406"/>
      <c r="AB23" s="259"/>
      <c r="AC23" s="260"/>
      <c r="AD23" s="270"/>
      <c r="AE23" s="259"/>
      <c r="AF23" s="270"/>
      <c r="AG23" s="259"/>
      <c r="AH23" s="270"/>
      <c r="AI23" s="259"/>
      <c r="AJ23" s="270" t="s">
        <v>212</v>
      </c>
      <c r="AK23" s="259"/>
      <c r="AL23" s="270"/>
      <c r="AM23" s="259"/>
      <c r="AN23" s="270"/>
      <c r="AO23" s="261"/>
      <c r="AP23" s="259"/>
      <c r="AQ23" s="406"/>
    </row>
    <row r="24" spans="1:43" ht="4.5" customHeight="1" x14ac:dyDescent="0.25">
      <c r="A24" s="406"/>
      <c r="B24" s="31"/>
      <c r="C24" s="126"/>
      <c r="D24" s="150"/>
      <c r="E24" s="124"/>
      <c r="F24" s="124"/>
      <c r="G24" s="124"/>
      <c r="H24" s="124"/>
      <c r="I24" s="124"/>
      <c r="J24" s="124"/>
      <c r="K24" s="124"/>
      <c r="L24" s="125"/>
      <c r="M24" s="31"/>
      <c r="N24" s="406"/>
      <c r="O24" s="35"/>
      <c r="P24" s="141"/>
      <c r="Q24" s="143"/>
      <c r="R24" s="102"/>
      <c r="S24" s="102"/>
      <c r="T24" s="102"/>
      <c r="U24" s="102"/>
      <c r="V24" s="102"/>
      <c r="W24" s="102"/>
      <c r="X24" s="102"/>
      <c r="Y24" s="140"/>
      <c r="Z24" s="35"/>
      <c r="AA24" s="406"/>
      <c r="AB24" s="259"/>
      <c r="AC24" s="260"/>
      <c r="AD24" s="259"/>
      <c r="AE24" s="259"/>
      <c r="AF24" s="259"/>
      <c r="AG24" s="259"/>
      <c r="AH24" s="259"/>
      <c r="AI24" s="259"/>
      <c r="AJ24" s="259"/>
      <c r="AK24" s="259"/>
      <c r="AL24" s="259"/>
      <c r="AM24" s="259"/>
      <c r="AN24" s="259"/>
      <c r="AO24" s="261"/>
      <c r="AP24" s="259"/>
      <c r="AQ24" s="406"/>
    </row>
    <row r="25" spans="1:43" ht="9.75" customHeight="1" x14ac:dyDescent="0.25">
      <c r="A25" s="406"/>
      <c r="B25" s="31"/>
      <c r="C25" s="126" t="s">
        <v>93</v>
      </c>
      <c r="D25" s="150"/>
      <c r="E25" s="184">
        <f>MROUND('Full CSDA input'!E28/'Full CSDA input'!E15*3,0.5)</f>
        <v>0</v>
      </c>
      <c r="F25" s="124"/>
      <c r="G25" s="124"/>
      <c r="H25" s="189">
        <f>MROUND('Full CSDA input'!F28/'Full CSDA input'!F15*3,0.5)</f>
        <v>0</v>
      </c>
      <c r="I25" s="124"/>
      <c r="J25" s="124"/>
      <c r="K25" s="189">
        <f>MROUND('Full CSDA input'!G28/'Full CSDA input'!G15*3,0.5)</f>
        <v>0</v>
      </c>
      <c r="L25" s="125"/>
      <c r="M25" s="31"/>
      <c r="N25" s="406"/>
      <c r="O25" s="35"/>
      <c r="P25" s="141" t="s">
        <v>93</v>
      </c>
      <c r="Q25" s="143"/>
      <c r="R25" s="184">
        <f>MROUND('Full CSDA input'!M28/'Full CSDA input'!M15*3,0.5)</f>
        <v>0</v>
      </c>
      <c r="S25" s="102"/>
      <c r="T25" s="102"/>
      <c r="U25" s="184">
        <f>MROUND('Full CSDA input'!N28/'Full CSDA input'!N15*3,0.5)</f>
        <v>0</v>
      </c>
      <c r="V25" s="102"/>
      <c r="W25" s="102"/>
      <c r="X25" s="184">
        <f>MROUND('Full CSDA input'!O28/'Full CSDA input'!O15*3,0.5)</f>
        <v>0</v>
      </c>
      <c r="Y25" s="140"/>
      <c r="Z25" s="35"/>
      <c r="AA25" s="406"/>
      <c r="AB25" s="259"/>
      <c r="AC25" s="260"/>
      <c r="AD25" s="270"/>
      <c r="AE25" s="259"/>
      <c r="AF25" s="270" t="s">
        <v>212</v>
      </c>
      <c r="AG25" s="259"/>
      <c r="AH25" s="270"/>
      <c r="AI25" s="259"/>
      <c r="AJ25" s="270"/>
      <c r="AK25" s="259"/>
      <c r="AL25" s="270" t="s">
        <v>212</v>
      </c>
      <c r="AM25" s="259"/>
      <c r="AN25" s="270" t="s">
        <v>212</v>
      </c>
      <c r="AO25" s="261"/>
      <c r="AP25" s="259"/>
      <c r="AQ25" s="406"/>
    </row>
    <row r="26" spans="1:43" ht="4.5" customHeight="1" x14ac:dyDescent="0.25">
      <c r="A26" s="406"/>
      <c r="B26" s="31"/>
      <c r="C26" s="126"/>
      <c r="D26" s="150"/>
      <c r="E26" s="124"/>
      <c r="F26" s="124"/>
      <c r="G26" s="124"/>
      <c r="H26" s="124"/>
      <c r="I26" s="124"/>
      <c r="J26" s="124"/>
      <c r="K26" s="124"/>
      <c r="L26" s="125"/>
      <c r="M26" s="31"/>
      <c r="N26" s="406"/>
      <c r="O26" s="35"/>
      <c r="P26" s="141"/>
      <c r="Q26" s="143"/>
      <c r="R26" s="102"/>
      <c r="S26" s="102"/>
      <c r="T26" s="102"/>
      <c r="U26" s="102"/>
      <c r="V26" s="102"/>
      <c r="W26" s="102"/>
      <c r="X26" s="102"/>
      <c r="Y26" s="140"/>
      <c r="Z26" s="35"/>
      <c r="AA26" s="406"/>
      <c r="AB26" s="259"/>
      <c r="AC26" s="260"/>
      <c r="AD26" s="259"/>
      <c r="AE26" s="259"/>
      <c r="AF26" s="259"/>
      <c r="AG26" s="259"/>
      <c r="AH26" s="259"/>
      <c r="AI26" s="259"/>
      <c r="AJ26" s="259"/>
      <c r="AK26" s="259"/>
      <c r="AL26" s="259"/>
      <c r="AM26" s="259"/>
      <c r="AN26" s="259"/>
      <c r="AO26" s="261"/>
      <c r="AP26" s="259"/>
      <c r="AQ26" s="406"/>
    </row>
    <row r="27" spans="1:43" ht="4.5" customHeight="1" x14ac:dyDescent="0.25">
      <c r="A27" s="406"/>
      <c r="B27" s="31"/>
      <c r="C27" s="93"/>
      <c r="D27" s="151"/>
      <c r="E27" s="94"/>
      <c r="F27" s="94"/>
      <c r="G27" s="94"/>
      <c r="H27" s="94"/>
      <c r="I27" s="94"/>
      <c r="J27" s="94"/>
      <c r="K27" s="94"/>
      <c r="L27" s="95"/>
      <c r="M27" s="31"/>
      <c r="N27" s="406"/>
      <c r="O27" s="35"/>
      <c r="P27" s="130"/>
      <c r="Q27" s="144"/>
      <c r="R27" s="131"/>
      <c r="S27" s="131"/>
      <c r="T27" s="131"/>
      <c r="U27" s="131"/>
      <c r="V27" s="131"/>
      <c r="W27" s="131"/>
      <c r="X27" s="131"/>
      <c r="Y27" s="132"/>
      <c r="Z27" s="35"/>
      <c r="AA27" s="406"/>
      <c r="AB27" s="259"/>
      <c r="AC27" s="265"/>
      <c r="AD27" s="258"/>
      <c r="AE27" s="258"/>
      <c r="AF27" s="258"/>
      <c r="AG27" s="258"/>
      <c r="AH27" s="258"/>
      <c r="AI27" s="258"/>
      <c r="AJ27" s="258"/>
      <c r="AK27" s="258"/>
      <c r="AL27" s="258"/>
      <c r="AM27" s="258"/>
      <c r="AN27" s="258"/>
      <c r="AO27" s="266"/>
      <c r="AP27" s="259"/>
      <c r="AQ27" s="406"/>
    </row>
    <row r="28" spans="1:43" ht="9.75" customHeight="1" x14ac:dyDescent="0.25">
      <c r="A28" s="406"/>
      <c r="B28" s="31"/>
      <c r="C28" s="101" t="s">
        <v>64</v>
      </c>
      <c r="D28" s="152"/>
      <c r="E28" s="189">
        <f>MROUND('Full CSDA input'!E29/'Full CSDA input'!E16*3,0.5)</f>
        <v>0</v>
      </c>
      <c r="F28" s="94"/>
      <c r="G28" s="94"/>
      <c r="H28" s="189">
        <f>MROUND('Full CSDA input'!F29/'Full CSDA input'!F16*3,0.5)</f>
        <v>0</v>
      </c>
      <c r="I28" s="94"/>
      <c r="J28" s="94"/>
      <c r="K28" s="96"/>
      <c r="L28" s="95"/>
      <c r="M28" s="31"/>
      <c r="N28" s="406"/>
      <c r="O28" s="35"/>
      <c r="P28" s="133" t="s">
        <v>64</v>
      </c>
      <c r="Q28" s="145"/>
      <c r="R28" s="184">
        <f>MROUND('Full CSDA input'!M29/'Full CSDA input'!M16*3,0.5)</f>
        <v>0</v>
      </c>
      <c r="S28" s="131"/>
      <c r="T28" s="131"/>
      <c r="U28" s="184">
        <f>MROUND('Full CSDA input'!N29/'Full CSDA input'!N16*3,0.5)</f>
        <v>0</v>
      </c>
      <c r="V28" s="131"/>
      <c r="W28" s="131"/>
      <c r="X28" s="134"/>
      <c r="Y28" s="132"/>
      <c r="Z28" s="35"/>
      <c r="AA28" s="406"/>
      <c r="AB28" s="259"/>
      <c r="AC28" s="265"/>
      <c r="AD28" s="270"/>
      <c r="AE28" s="258"/>
      <c r="AF28" s="270"/>
      <c r="AG28" s="258"/>
      <c r="AH28" s="270"/>
      <c r="AI28" s="258"/>
      <c r="AJ28" s="270" t="s">
        <v>212</v>
      </c>
      <c r="AK28" s="258"/>
      <c r="AL28" s="270"/>
      <c r="AM28" s="258"/>
      <c r="AN28" s="270" t="s">
        <v>212</v>
      </c>
      <c r="AO28" s="266"/>
      <c r="AP28" s="259"/>
      <c r="AQ28" s="406"/>
    </row>
    <row r="29" spans="1:43" ht="4.5" customHeight="1" x14ac:dyDescent="0.25">
      <c r="A29" s="406"/>
      <c r="B29" s="31"/>
      <c r="C29" s="97"/>
      <c r="D29" s="153"/>
      <c r="E29" s="98"/>
      <c r="F29" s="98"/>
      <c r="G29" s="98"/>
      <c r="H29" s="98"/>
      <c r="I29" s="99"/>
      <c r="J29" s="99"/>
      <c r="K29" s="98"/>
      <c r="L29" s="100"/>
      <c r="M29" s="34"/>
      <c r="N29" s="406"/>
      <c r="O29" s="38"/>
      <c r="P29" s="135"/>
      <c r="Q29" s="146"/>
      <c r="R29" s="136"/>
      <c r="S29" s="136"/>
      <c r="T29" s="136"/>
      <c r="U29" s="136"/>
      <c r="V29" s="137"/>
      <c r="W29" s="137"/>
      <c r="X29" s="136"/>
      <c r="Y29" s="138"/>
      <c r="Z29" s="38"/>
      <c r="AA29" s="406"/>
      <c r="AB29" s="259"/>
      <c r="AC29" s="267"/>
      <c r="AD29" s="268"/>
      <c r="AE29" s="268"/>
      <c r="AF29" s="268"/>
      <c r="AG29" s="268"/>
      <c r="AH29" s="268"/>
      <c r="AI29" s="268"/>
      <c r="AJ29" s="268"/>
      <c r="AK29" s="268"/>
      <c r="AL29" s="268"/>
      <c r="AM29" s="268"/>
      <c r="AN29" s="268"/>
      <c r="AO29" s="269"/>
      <c r="AP29" s="259"/>
      <c r="AQ29" s="406"/>
    </row>
    <row r="30" spans="1:43" ht="4.5" customHeight="1" x14ac:dyDescent="0.25">
      <c r="A30" s="406"/>
      <c r="B30" s="31"/>
      <c r="C30" s="33"/>
      <c r="D30" s="33"/>
      <c r="E30" s="44"/>
      <c r="F30" s="44"/>
      <c r="G30" s="44"/>
      <c r="H30" s="44"/>
      <c r="I30" s="44"/>
      <c r="J30" s="44"/>
      <c r="K30" s="44"/>
      <c r="L30" s="83"/>
      <c r="M30" s="34"/>
      <c r="N30" s="406"/>
      <c r="O30" s="38"/>
      <c r="P30" s="50"/>
      <c r="Q30" s="50"/>
      <c r="R30" s="92"/>
      <c r="S30" s="92"/>
      <c r="T30" s="92"/>
      <c r="U30" s="92"/>
      <c r="V30" s="92"/>
      <c r="W30" s="92"/>
      <c r="X30" s="92"/>
      <c r="Y30" s="92"/>
      <c r="Z30" s="38"/>
      <c r="AA30" s="406"/>
      <c r="AB30" s="259"/>
      <c r="AC30" s="259"/>
      <c r="AD30" s="259"/>
      <c r="AE30" s="259"/>
      <c r="AF30" s="259"/>
      <c r="AG30" s="259"/>
      <c r="AH30" s="259"/>
      <c r="AI30" s="259"/>
      <c r="AJ30" s="259"/>
      <c r="AK30" s="259"/>
      <c r="AL30" s="259"/>
      <c r="AM30" s="259"/>
      <c r="AN30" s="259"/>
      <c r="AO30" s="259"/>
      <c r="AP30" s="259"/>
      <c r="AQ30" s="406"/>
    </row>
    <row r="31" spans="1:43" ht="17.25" customHeight="1" x14ac:dyDescent="0.25">
      <c r="A31" s="406"/>
      <c r="B31" s="31"/>
      <c r="C31" s="121" t="s">
        <v>4</v>
      </c>
      <c r="D31" s="149"/>
      <c r="E31" s="122"/>
      <c r="F31" s="122"/>
      <c r="G31" s="122"/>
      <c r="H31" s="122"/>
      <c r="I31" s="122"/>
      <c r="J31" s="122"/>
      <c r="K31" s="122"/>
      <c r="L31" s="114"/>
      <c r="M31" s="31"/>
      <c r="N31" s="406"/>
      <c r="O31" s="35"/>
      <c r="P31" s="127" t="s">
        <v>4</v>
      </c>
      <c r="Q31" s="142"/>
      <c r="R31" s="128"/>
      <c r="S31" s="128"/>
      <c r="T31" s="128"/>
      <c r="U31" s="128"/>
      <c r="V31" s="128"/>
      <c r="W31" s="128"/>
      <c r="X31" s="128"/>
      <c r="Y31" s="129"/>
      <c r="Z31" s="35"/>
      <c r="AA31" s="406"/>
      <c r="AB31" s="259"/>
      <c r="AC31" s="262"/>
      <c r="AD31" s="263"/>
      <c r="AE31" s="263"/>
      <c r="AF31" s="263"/>
      <c r="AG31" s="263"/>
      <c r="AH31" s="263"/>
      <c r="AI31" s="263"/>
      <c r="AJ31" s="263"/>
      <c r="AK31" s="263"/>
      <c r="AL31" s="263"/>
      <c r="AM31" s="263"/>
      <c r="AN31" s="263"/>
      <c r="AO31" s="264"/>
      <c r="AP31" s="259"/>
      <c r="AQ31" s="406"/>
    </row>
    <row r="32" spans="1:43" ht="4.5" customHeight="1" x14ac:dyDescent="0.25">
      <c r="A32" s="406"/>
      <c r="B32" s="31"/>
      <c r="C32" s="123"/>
      <c r="D32" s="124"/>
      <c r="E32" s="124"/>
      <c r="F32" s="124"/>
      <c r="G32" s="124"/>
      <c r="H32" s="124"/>
      <c r="I32" s="124"/>
      <c r="J32" s="124"/>
      <c r="K32" s="124"/>
      <c r="L32" s="125"/>
      <c r="M32" s="31"/>
      <c r="N32" s="406"/>
      <c r="O32" s="35"/>
      <c r="P32" s="139"/>
      <c r="Q32" s="102"/>
      <c r="R32" s="102"/>
      <c r="S32" s="102"/>
      <c r="T32" s="102"/>
      <c r="U32" s="102"/>
      <c r="V32" s="102"/>
      <c r="W32" s="102"/>
      <c r="X32" s="102"/>
      <c r="Y32" s="140"/>
      <c r="Z32" s="35"/>
      <c r="AA32" s="406"/>
      <c r="AB32" s="259"/>
      <c r="AC32" s="260"/>
      <c r="AD32" s="259"/>
      <c r="AE32" s="259"/>
      <c r="AF32" s="259"/>
      <c r="AG32" s="259"/>
      <c r="AH32" s="259"/>
      <c r="AI32" s="259"/>
      <c r="AJ32" s="259"/>
      <c r="AK32" s="259"/>
      <c r="AL32" s="259"/>
      <c r="AM32" s="259"/>
      <c r="AN32" s="259"/>
      <c r="AO32" s="261"/>
      <c r="AP32" s="259"/>
      <c r="AQ32" s="406"/>
    </row>
    <row r="33" spans="1:43" ht="9.75" customHeight="1" x14ac:dyDescent="0.25">
      <c r="A33" s="406"/>
      <c r="B33" s="31"/>
      <c r="C33" s="126" t="s">
        <v>191</v>
      </c>
      <c r="D33" s="150"/>
      <c r="E33" s="189">
        <f>MROUND('Full CSDA input'!E30/'Full CSDA input'!E17*3,0.5)</f>
        <v>0</v>
      </c>
      <c r="F33" s="124"/>
      <c r="G33" s="124"/>
      <c r="H33" s="189">
        <f>MROUND('Full CSDA input'!F30/'Full CSDA input'!F17*3,0.5)</f>
        <v>0</v>
      </c>
      <c r="I33" s="124"/>
      <c r="J33" s="124"/>
      <c r="K33" s="189">
        <f>MROUND('Full CSDA input'!G30/'Full CSDA input'!G17*3,0.5)</f>
        <v>0</v>
      </c>
      <c r="L33" s="125"/>
      <c r="M33" s="31"/>
      <c r="N33" s="406"/>
      <c r="O33" s="35"/>
      <c r="P33" s="141" t="s">
        <v>191</v>
      </c>
      <c r="Q33" s="143"/>
      <c r="R33" s="184">
        <f>MROUND('Full CSDA input'!M30/'Full CSDA input'!M17*3,0.5)</f>
        <v>0</v>
      </c>
      <c r="S33" s="102"/>
      <c r="T33" s="102"/>
      <c r="U33" s="184">
        <f>MROUND('Full CSDA input'!N30/'Full CSDA input'!N17*3,0.5)</f>
        <v>0</v>
      </c>
      <c r="V33" s="102"/>
      <c r="W33" s="102"/>
      <c r="X33" s="184">
        <f>MROUND('Full CSDA input'!O30/'Full CSDA input'!O17*3,0.5)</f>
        <v>0</v>
      </c>
      <c r="Y33" s="140"/>
      <c r="Z33" s="35"/>
      <c r="AA33" s="406"/>
      <c r="AB33" s="259"/>
      <c r="AC33" s="260"/>
      <c r="AD33" s="270" t="s">
        <v>212</v>
      </c>
      <c r="AE33" s="259"/>
      <c r="AF33" s="270"/>
      <c r="AG33" s="259"/>
      <c r="AH33" s="270"/>
      <c r="AI33" s="259"/>
      <c r="AJ33" s="270"/>
      <c r="AK33" s="259"/>
      <c r="AL33" s="270"/>
      <c r="AM33" s="259"/>
      <c r="AN33" s="270"/>
      <c r="AO33" s="261"/>
      <c r="AP33" s="259"/>
      <c r="AQ33" s="406"/>
    </row>
    <row r="34" spans="1:43" ht="4.5" customHeight="1" x14ac:dyDescent="0.25">
      <c r="A34" s="406"/>
      <c r="B34" s="31"/>
      <c r="C34" s="126"/>
      <c r="D34" s="150"/>
      <c r="E34" s="124"/>
      <c r="F34" s="124"/>
      <c r="G34" s="124"/>
      <c r="H34" s="124"/>
      <c r="I34" s="124"/>
      <c r="J34" s="124"/>
      <c r="K34" s="124"/>
      <c r="L34" s="125"/>
      <c r="M34" s="31"/>
      <c r="N34" s="406"/>
      <c r="O34" s="35"/>
      <c r="P34" s="141"/>
      <c r="Q34" s="143"/>
      <c r="R34" s="102"/>
      <c r="S34" s="102"/>
      <c r="T34" s="102"/>
      <c r="U34" s="102"/>
      <c r="V34" s="102"/>
      <c r="W34" s="102"/>
      <c r="X34" s="102"/>
      <c r="Y34" s="140"/>
      <c r="Z34" s="35"/>
      <c r="AA34" s="406"/>
      <c r="AB34" s="259"/>
      <c r="AC34" s="260"/>
      <c r="AD34" s="259"/>
      <c r="AE34" s="259"/>
      <c r="AF34" s="259"/>
      <c r="AG34" s="259"/>
      <c r="AH34" s="259"/>
      <c r="AI34" s="259"/>
      <c r="AJ34" s="259"/>
      <c r="AK34" s="259"/>
      <c r="AL34" s="259"/>
      <c r="AM34" s="259"/>
      <c r="AN34" s="259"/>
      <c r="AO34" s="261"/>
      <c r="AP34" s="259"/>
      <c r="AQ34" s="406"/>
    </row>
    <row r="35" spans="1:43" ht="9.75" customHeight="1" x14ac:dyDescent="0.25">
      <c r="A35" s="406"/>
      <c r="B35" s="31"/>
      <c r="C35" s="126" t="s">
        <v>192</v>
      </c>
      <c r="D35" s="150"/>
      <c r="E35" s="189">
        <f>MROUND('Full CSDA input'!E31/'Full CSDA input'!E18*3,0.5)</f>
        <v>0</v>
      </c>
      <c r="F35" s="124"/>
      <c r="G35" s="124"/>
      <c r="H35" s="189">
        <f>MROUND('Full CSDA input'!F31/'Full CSDA input'!F18*3,0.5)</f>
        <v>0</v>
      </c>
      <c r="I35" s="124"/>
      <c r="J35" s="124"/>
      <c r="K35" s="189">
        <f>MROUND('Full CSDA input'!G31/'Full CSDA input'!G18*3,0.5)</f>
        <v>0</v>
      </c>
      <c r="L35" s="125"/>
      <c r="M35" s="31"/>
      <c r="N35" s="406"/>
      <c r="O35" s="35"/>
      <c r="P35" s="141" t="s">
        <v>192</v>
      </c>
      <c r="Q35" s="143"/>
      <c r="R35" s="189">
        <f>MROUND('Full CSDA input'!M31/'Full CSDA input'!M18*3,0.5)</f>
        <v>0</v>
      </c>
      <c r="S35" s="102"/>
      <c r="T35" s="102"/>
      <c r="U35" s="184">
        <f>MROUND('Full CSDA input'!N31/'Full CSDA input'!N18*3,0.5)</f>
        <v>0</v>
      </c>
      <c r="V35" s="102"/>
      <c r="W35" s="102"/>
      <c r="X35" s="184">
        <f>MROUND('Full CSDA input'!O31/'Full CSDA input'!O18*3,0.5)</f>
        <v>0</v>
      </c>
      <c r="Y35" s="140"/>
      <c r="Z35" s="35"/>
      <c r="AA35" s="406"/>
      <c r="AB35" s="259"/>
      <c r="AC35" s="260"/>
      <c r="AD35" s="270"/>
      <c r="AE35" s="259"/>
      <c r="AF35" s="270" t="s">
        <v>212</v>
      </c>
      <c r="AG35" s="259"/>
      <c r="AH35" s="270"/>
      <c r="AI35" s="259"/>
      <c r="AJ35" s="270"/>
      <c r="AK35" s="259"/>
      <c r="AL35" s="270" t="s">
        <v>212</v>
      </c>
      <c r="AM35" s="259"/>
      <c r="AN35" s="270" t="s">
        <v>212</v>
      </c>
      <c r="AO35" s="261"/>
      <c r="AP35" s="259"/>
      <c r="AQ35" s="406"/>
    </row>
    <row r="36" spans="1:43" ht="4.5" customHeight="1" x14ac:dyDescent="0.25">
      <c r="A36" s="406"/>
      <c r="B36" s="31"/>
      <c r="C36" s="126"/>
      <c r="D36" s="150"/>
      <c r="E36" s="124"/>
      <c r="F36" s="124"/>
      <c r="G36" s="124"/>
      <c r="H36" s="124"/>
      <c r="I36" s="124"/>
      <c r="J36" s="124"/>
      <c r="K36" s="187"/>
      <c r="L36" s="125"/>
      <c r="M36" s="31"/>
      <c r="N36" s="406"/>
      <c r="O36" s="35"/>
      <c r="P36" s="141"/>
      <c r="Q36" s="143"/>
      <c r="R36" s="102"/>
      <c r="S36" s="102"/>
      <c r="T36" s="102"/>
      <c r="U36" s="102"/>
      <c r="V36" s="102"/>
      <c r="W36" s="102"/>
      <c r="X36" s="102"/>
      <c r="Y36" s="140"/>
      <c r="Z36" s="35"/>
      <c r="AA36" s="406"/>
      <c r="AB36" s="259"/>
      <c r="AC36" s="260"/>
      <c r="AD36" s="259"/>
      <c r="AE36" s="259"/>
      <c r="AF36" s="259"/>
      <c r="AG36" s="259"/>
      <c r="AH36" s="259"/>
      <c r="AI36" s="259"/>
      <c r="AJ36" s="259"/>
      <c r="AK36" s="259"/>
      <c r="AL36" s="259"/>
      <c r="AM36" s="259"/>
      <c r="AN36" s="259"/>
      <c r="AO36" s="261"/>
      <c r="AP36" s="259"/>
      <c r="AQ36" s="406"/>
    </row>
    <row r="37" spans="1:43" ht="4.5" customHeight="1" x14ac:dyDescent="0.25">
      <c r="A37" s="406"/>
      <c r="B37" s="31"/>
      <c r="C37" s="93"/>
      <c r="D37" s="151"/>
      <c r="E37" s="94"/>
      <c r="F37" s="94"/>
      <c r="G37" s="94"/>
      <c r="H37" s="94"/>
      <c r="I37" s="94"/>
      <c r="J37" s="94"/>
      <c r="K37" s="94"/>
      <c r="L37" s="95"/>
      <c r="M37" s="31"/>
      <c r="N37" s="406"/>
      <c r="O37" s="35"/>
      <c r="P37" s="130"/>
      <c r="Q37" s="144"/>
      <c r="R37" s="131"/>
      <c r="S37" s="131"/>
      <c r="T37" s="131"/>
      <c r="U37" s="131"/>
      <c r="V37" s="131"/>
      <c r="W37" s="131"/>
      <c r="X37" s="131"/>
      <c r="Y37" s="132"/>
      <c r="Z37" s="35"/>
      <c r="AA37" s="406"/>
      <c r="AB37" s="259"/>
      <c r="AC37" s="265"/>
      <c r="AD37" s="258"/>
      <c r="AE37" s="258"/>
      <c r="AF37" s="258"/>
      <c r="AG37" s="258"/>
      <c r="AH37" s="258"/>
      <c r="AI37" s="258"/>
      <c r="AJ37" s="258"/>
      <c r="AK37" s="258"/>
      <c r="AL37" s="258"/>
      <c r="AM37" s="258"/>
      <c r="AN37" s="258"/>
      <c r="AO37" s="266"/>
      <c r="AP37" s="259"/>
      <c r="AQ37" s="406"/>
    </row>
    <row r="38" spans="1:43" ht="9.75" customHeight="1" x14ac:dyDescent="0.25">
      <c r="A38" s="406"/>
      <c r="B38" s="31"/>
      <c r="C38" s="101" t="s">
        <v>64</v>
      </c>
      <c r="D38" s="152"/>
      <c r="E38" s="184">
        <f>MROUND('Full CSDA input'!E32/'Full CSDA input'!E19*3,0.5)</f>
        <v>0</v>
      </c>
      <c r="F38" s="94"/>
      <c r="G38" s="94"/>
      <c r="H38" s="189">
        <f>MROUND('Full CSDA input'!F32/'Full CSDA input'!F19*3,0.5)</f>
        <v>0</v>
      </c>
      <c r="I38" s="94"/>
      <c r="J38" s="94"/>
      <c r="K38" s="94"/>
      <c r="L38" s="95"/>
      <c r="M38" s="31"/>
      <c r="N38" s="406"/>
      <c r="O38" s="35"/>
      <c r="P38" s="133" t="s">
        <v>64</v>
      </c>
      <c r="Q38" s="145"/>
      <c r="R38" s="184">
        <f>MROUND('Full CSDA input'!M32/'Full CSDA input'!M19*3,0.5)</f>
        <v>0</v>
      </c>
      <c r="S38" s="131"/>
      <c r="T38" s="131"/>
      <c r="U38" s="189">
        <f>MROUND('Full CSDA input'!N32/'Full CSDA input'!N19*3,0.5)</f>
        <v>0</v>
      </c>
      <c r="V38" s="131"/>
      <c r="W38" s="131"/>
      <c r="X38" s="131"/>
      <c r="Y38" s="132"/>
      <c r="Z38" s="35"/>
      <c r="AA38" s="406"/>
      <c r="AB38" s="259"/>
      <c r="AC38" s="265"/>
      <c r="AD38" s="270"/>
      <c r="AE38" s="258"/>
      <c r="AF38" s="270"/>
      <c r="AG38" s="258"/>
      <c r="AH38" s="270" t="s">
        <v>212</v>
      </c>
      <c r="AI38" s="258"/>
      <c r="AJ38" s="270" t="s">
        <v>212</v>
      </c>
      <c r="AK38" s="258"/>
      <c r="AL38" s="270"/>
      <c r="AM38" s="258"/>
      <c r="AN38" s="270"/>
      <c r="AO38" s="266"/>
      <c r="AP38" s="259"/>
      <c r="AQ38" s="406"/>
    </row>
    <row r="39" spans="1:43" ht="4.5" customHeight="1" x14ac:dyDescent="0.25">
      <c r="A39" s="406"/>
      <c r="B39" s="31"/>
      <c r="C39" s="97"/>
      <c r="D39" s="153"/>
      <c r="E39" s="98"/>
      <c r="F39" s="98"/>
      <c r="G39" s="98"/>
      <c r="H39" s="98"/>
      <c r="I39" s="99"/>
      <c r="J39" s="99"/>
      <c r="K39" s="98"/>
      <c r="L39" s="100"/>
      <c r="M39" s="34"/>
      <c r="N39" s="406"/>
      <c r="O39" s="38"/>
      <c r="P39" s="135"/>
      <c r="Q39" s="146"/>
      <c r="R39" s="136"/>
      <c r="S39" s="136"/>
      <c r="T39" s="136"/>
      <c r="U39" s="136"/>
      <c r="V39" s="137"/>
      <c r="W39" s="137"/>
      <c r="X39" s="136"/>
      <c r="Y39" s="138"/>
      <c r="Z39" s="35"/>
      <c r="AA39" s="406"/>
      <c r="AB39" s="259"/>
      <c r="AC39" s="267"/>
      <c r="AD39" s="268"/>
      <c r="AE39" s="268"/>
      <c r="AF39" s="268"/>
      <c r="AG39" s="268"/>
      <c r="AH39" s="268"/>
      <c r="AI39" s="268"/>
      <c r="AJ39" s="268"/>
      <c r="AK39" s="268"/>
      <c r="AL39" s="268"/>
      <c r="AM39" s="268"/>
      <c r="AN39" s="268"/>
      <c r="AO39" s="269"/>
      <c r="AP39" s="259"/>
      <c r="AQ39" s="406"/>
    </row>
    <row r="40" spans="1:43" ht="4.5" customHeight="1" x14ac:dyDescent="0.25">
      <c r="A40" s="406"/>
      <c r="B40" s="31"/>
      <c r="C40" s="34"/>
      <c r="D40" s="34"/>
      <c r="E40" s="45"/>
      <c r="F40" s="45"/>
      <c r="G40" s="45"/>
      <c r="H40" s="45"/>
      <c r="I40" s="45"/>
      <c r="J40" s="45"/>
      <c r="K40" s="45"/>
      <c r="L40" s="83"/>
      <c r="M40" s="34"/>
      <c r="N40" s="406"/>
      <c r="O40" s="38"/>
      <c r="P40" s="38"/>
      <c r="Q40" s="38"/>
      <c r="R40" s="188"/>
      <c r="S40" s="188"/>
      <c r="T40" s="188"/>
      <c r="U40" s="188"/>
      <c r="V40" s="188"/>
      <c r="W40" s="188"/>
      <c r="X40" s="188"/>
      <c r="Y40" s="92"/>
      <c r="Z40" s="35"/>
      <c r="AA40" s="406"/>
      <c r="AB40" s="259"/>
      <c r="AC40" s="259"/>
      <c r="AD40" s="259"/>
      <c r="AE40" s="259"/>
      <c r="AF40" s="259"/>
      <c r="AG40" s="259"/>
      <c r="AH40" s="259"/>
      <c r="AI40" s="259"/>
      <c r="AJ40" s="259"/>
      <c r="AK40" s="259"/>
      <c r="AL40" s="259"/>
      <c r="AM40" s="259"/>
      <c r="AN40" s="259"/>
      <c r="AO40" s="259"/>
      <c r="AP40" s="259"/>
      <c r="AQ40" s="406"/>
    </row>
    <row r="41" spans="1:43" ht="4.5" hidden="1" customHeight="1" x14ac:dyDescent="0.25">
      <c r="A41" s="406"/>
      <c r="B41" s="31"/>
      <c r="C41" s="112"/>
      <c r="D41" s="154"/>
      <c r="E41" s="113"/>
      <c r="F41" s="113"/>
      <c r="G41" s="113"/>
      <c r="H41" s="113"/>
      <c r="I41" s="113"/>
      <c r="J41" s="113"/>
      <c r="K41" s="113"/>
      <c r="L41" s="114"/>
      <c r="M41" s="31"/>
      <c r="O41" s="35"/>
      <c r="P41" s="103"/>
      <c r="Q41" s="147"/>
      <c r="R41" s="104"/>
      <c r="S41" s="104"/>
      <c r="T41" s="104"/>
      <c r="U41" s="104"/>
      <c r="V41" s="104"/>
      <c r="W41" s="104"/>
      <c r="X41" s="104"/>
      <c r="Y41" s="105"/>
      <c r="Z41" s="35"/>
      <c r="AQ41" s="406"/>
    </row>
    <row r="42" spans="1:43" ht="11.25" hidden="1" customHeight="1" x14ac:dyDescent="0.3">
      <c r="A42" s="406"/>
      <c r="B42" s="31"/>
      <c r="C42" s="115" t="s">
        <v>14</v>
      </c>
      <c r="D42" s="155"/>
      <c r="E42" s="184">
        <f>MROUND(SUM(E13:E38)/9,0.5)</f>
        <v>0</v>
      </c>
      <c r="F42" s="116"/>
      <c r="G42" s="116"/>
      <c r="H42" s="189">
        <f>MROUND(SUM(H13:H38)/9,0.5)</f>
        <v>0</v>
      </c>
      <c r="I42" s="116"/>
      <c r="J42" s="116"/>
      <c r="K42" s="189">
        <f>MROUND(SUM(K13:K38)/9,0.5)</f>
        <v>0</v>
      </c>
      <c r="L42" s="117"/>
      <c r="M42" s="31"/>
      <c r="O42" s="35"/>
      <c r="P42" s="106" t="s">
        <v>14</v>
      </c>
      <c r="Q42" s="148"/>
      <c r="R42" s="189">
        <f>MROUND(SUM(R13:R38)/9,0.5)</f>
        <v>0</v>
      </c>
      <c r="S42" s="107"/>
      <c r="T42" s="107"/>
      <c r="U42" s="184">
        <f>MROUND(SUM(U13:U38)/9,0.5)</f>
        <v>0</v>
      </c>
      <c r="V42" s="107"/>
      <c r="W42" s="107"/>
      <c r="X42" s="189">
        <f>MROUND(SUM(X13:X38)/9,0.5)</f>
        <v>0</v>
      </c>
      <c r="Y42" s="108"/>
      <c r="Z42" s="35"/>
      <c r="AQ42" s="406"/>
    </row>
    <row r="43" spans="1:43" ht="4.5" hidden="1" customHeight="1" x14ac:dyDescent="0.25">
      <c r="A43" s="406"/>
      <c r="B43" s="31"/>
      <c r="C43" s="118"/>
      <c r="D43" s="119"/>
      <c r="E43" s="119"/>
      <c r="F43" s="119"/>
      <c r="G43" s="119"/>
      <c r="H43" s="119"/>
      <c r="I43" s="119"/>
      <c r="J43" s="119"/>
      <c r="K43" s="119"/>
      <c r="L43" s="120"/>
      <c r="M43" s="31"/>
      <c r="O43" s="35"/>
      <c r="P43" s="109"/>
      <c r="Q43" s="110"/>
      <c r="R43" s="110"/>
      <c r="S43" s="110"/>
      <c r="T43" s="110"/>
      <c r="U43" s="110"/>
      <c r="V43" s="110"/>
      <c r="W43" s="110"/>
      <c r="X43" s="110"/>
      <c r="Y43" s="111"/>
      <c r="Z43" s="35"/>
      <c r="AQ43" s="406"/>
    </row>
    <row r="44" spans="1:43" ht="4.5" hidden="1" customHeight="1" x14ac:dyDescent="0.3">
      <c r="A44" s="406"/>
      <c r="B44" s="31"/>
      <c r="C44" s="47"/>
      <c r="D44" s="47"/>
      <c r="E44" s="31"/>
      <c r="F44" s="31"/>
      <c r="G44" s="31"/>
      <c r="H44" s="31"/>
      <c r="I44" s="31"/>
      <c r="J44" s="31"/>
      <c r="K44" s="31"/>
      <c r="L44" s="31"/>
      <c r="M44" s="31"/>
      <c r="O44" s="35"/>
      <c r="P44" s="39"/>
      <c r="Q44" s="39"/>
      <c r="R44" s="35"/>
      <c r="S44" s="35"/>
      <c r="T44" s="35"/>
      <c r="U44" s="35"/>
      <c r="V44" s="35"/>
      <c r="W44" s="35"/>
      <c r="X44" s="35"/>
      <c r="Y44" s="35"/>
      <c r="Z44" s="35"/>
      <c r="AQ44" s="406"/>
    </row>
    <row r="45" spans="1:43" ht="20.149999999999999" customHeight="1" x14ac:dyDescent="0.25">
      <c r="A45" s="406"/>
      <c r="B45" s="406"/>
      <c r="C45" s="406"/>
      <c r="D45" s="406"/>
      <c r="E45" s="406"/>
      <c r="F45" s="406"/>
      <c r="G45" s="406"/>
      <c r="H45" s="406"/>
      <c r="I45" s="406"/>
      <c r="J45" s="406"/>
      <c r="K45" s="406"/>
      <c r="L45" s="406"/>
      <c r="M45" s="406"/>
      <c r="N45" s="406"/>
      <c r="O45" s="406"/>
      <c r="P45" s="406"/>
      <c r="Q45" s="406"/>
      <c r="R45" s="406"/>
      <c r="S45" s="406"/>
      <c r="T45" s="406"/>
      <c r="U45" s="406"/>
      <c r="V45" s="406"/>
      <c r="W45" s="406"/>
      <c r="X45" s="406"/>
      <c r="Y45" s="406"/>
      <c r="Z45" s="406"/>
      <c r="AA45" s="419"/>
      <c r="AB45" s="419"/>
      <c r="AC45" s="406"/>
      <c r="AD45" s="406"/>
      <c r="AE45" s="406"/>
      <c r="AF45" s="406"/>
      <c r="AG45" s="406"/>
      <c r="AH45" s="406"/>
      <c r="AI45" s="406"/>
      <c r="AJ45" s="406"/>
      <c r="AK45" s="406"/>
      <c r="AL45" s="406"/>
      <c r="AM45" s="406"/>
      <c r="AN45" s="406"/>
      <c r="AO45" s="406"/>
      <c r="AP45" s="406"/>
      <c r="AQ45" s="406"/>
    </row>
  </sheetData>
  <customSheetViews>
    <customSheetView guid="{99497194-077F-446C-BE03-5E668E9DE572}" scale="120" showPageBreaks="1" showGridLines="0">
      <selection activeCell="AQ43" sqref="A1:AQ43"/>
    </customSheetView>
    <customSheetView guid="{2D17B48B-A2A1-4A43-8007-487DCCE7E207}" scale="120" showPageBreaks="1" showGridLines="0" printArea="1" hiddenRows="1">
      <selection activeCell="AQ43" sqref="A1:AQ43"/>
      <pageMargins left="0.7" right="0.7" top="0.75" bottom="0.75" header="0.3" footer="0.3"/>
      <pageSetup paperSize="9" scale="78" orientation="landscape" r:id="rId1"/>
    </customSheetView>
    <customSheetView guid="{665AF3AB-9F35-47F1-9600-7B65F917BBEA}" scale="120" showGridLines="0" hiddenRows="1">
      <selection activeCell="AQ43" sqref="A1:AQ43"/>
      <pageMargins left="0.7" right="0.7" top="0.75" bottom="0.75" header="0.3" footer="0.3"/>
      <pageSetup paperSize="9" scale="78" orientation="landscape" r:id="rId2"/>
    </customSheetView>
  </customSheetViews>
  <mergeCells count="17">
    <mergeCell ref="A1:A2"/>
    <mergeCell ref="U3:AE3"/>
    <mergeCell ref="B11:B19"/>
    <mergeCell ref="AL7:AL9"/>
    <mergeCell ref="AN7:AN9"/>
    <mergeCell ref="B6:M8"/>
    <mergeCell ref="O6:Z8"/>
    <mergeCell ref="W9:Z10"/>
    <mergeCell ref="J9:M10"/>
    <mergeCell ref="AD7:AD9"/>
    <mergeCell ref="AF7:AF9"/>
    <mergeCell ref="AH7:AH9"/>
    <mergeCell ref="AJ7:AJ9"/>
    <mergeCell ref="D9:F10"/>
    <mergeCell ref="G9:I10"/>
    <mergeCell ref="Q9:S10"/>
    <mergeCell ref="T9:V10"/>
  </mergeCells>
  <conditionalFormatting sqref="E13">
    <cfRule type="cellIs" dxfId="161" priority="267" stopIfTrue="1" operator="between">
      <formula>2</formula>
      <formula>3</formula>
    </cfRule>
    <cfRule type="cellIs" dxfId="160" priority="265" stopIfTrue="1" operator="lessThanOrEqual">
      <formula>1</formula>
    </cfRule>
    <cfRule type="cellIs" dxfId="159" priority="266" operator="between">
      <formula>1</formula>
      <formula>2</formula>
    </cfRule>
  </conditionalFormatting>
  <conditionalFormatting sqref="E15">
    <cfRule type="cellIs" dxfId="158" priority="214" stopIfTrue="1" operator="lessThanOrEqual">
      <formula>1</formula>
    </cfRule>
    <cfRule type="cellIs" dxfId="157" priority="215" operator="between">
      <formula>1</formula>
      <formula>2</formula>
    </cfRule>
    <cfRule type="cellIs" dxfId="156" priority="216" stopIfTrue="1" operator="between">
      <formula>2</formula>
      <formula>3</formula>
    </cfRule>
  </conditionalFormatting>
  <conditionalFormatting sqref="E18">
    <cfRule type="cellIs" dxfId="155" priority="213" stopIfTrue="1" operator="between">
      <formula>2</formula>
      <formula>3</formula>
    </cfRule>
    <cfRule type="cellIs" dxfId="154" priority="212" operator="between">
      <formula>1</formula>
      <formula>2</formula>
    </cfRule>
    <cfRule type="cellIs" dxfId="153" priority="211" stopIfTrue="1" operator="lessThanOrEqual">
      <formula>1</formula>
    </cfRule>
  </conditionalFormatting>
  <conditionalFormatting sqref="E23">
    <cfRule type="cellIs" dxfId="152" priority="263" operator="between">
      <formula>1</formula>
      <formula>2</formula>
    </cfRule>
    <cfRule type="cellIs" dxfId="151" priority="264" stopIfTrue="1" operator="between">
      <formula>2</formula>
      <formula>3</formula>
    </cfRule>
    <cfRule type="cellIs" dxfId="150" priority="262" stopIfTrue="1" operator="lessThanOrEqual">
      <formula>1</formula>
    </cfRule>
  </conditionalFormatting>
  <conditionalFormatting sqref="E25">
    <cfRule type="cellIs" dxfId="149" priority="261" stopIfTrue="1" operator="between">
      <formula>2</formula>
      <formula>3</formula>
    </cfRule>
    <cfRule type="cellIs" dxfId="148" priority="260" operator="between">
      <formula>1</formula>
      <formula>2</formula>
    </cfRule>
    <cfRule type="cellIs" dxfId="147" priority="259" stopIfTrue="1" operator="lessThanOrEqual">
      <formula>1</formula>
    </cfRule>
  </conditionalFormatting>
  <conditionalFormatting sqref="E28">
    <cfRule type="cellIs" dxfId="146" priority="179" operator="between">
      <formula>1</formula>
      <formula>2</formula>
    </cfRule>
    <cfRule type="cellIs" dxfId="145" priority="178" stopIfTrue="1" operator="lessThanOrEqual">
      <formula>1</formula>
    </cfRule>
    <cfRule type="cellIs" dxfId="144" priority="180" stopIfTrue="1" operator="between">
      <formula>2</formula>
      <formula>3</formula>
    </cfRule>
  </conditionalFormatting>
  <conditionalFormatting sqref="E33">
    <cfRule type="cellIs" dxfId="143" priority="202" stopIfTrue="1" operator="lessThanOrEqual">
      <formula>1</formula>
    </cfRule>
    <cfRule type="cellIs" dxfId="142" priority="204" stopIfTrue="1" operator="between">
      <formula>2</formula>
      <formula>3</formula>
    </cfRule>
    <cfRule type="cellIs" dxfId="141" priority="203" operator="between">
      <formula>1</formula>
      <formula>2</formula>
    </cfRule>
  </conditionalFormatting>
  <conditionalFormatting sqref="E35">
    <cfRule type="cellIs" dxfId="140" priority="199" stopIfTrue="1" operator="lessThanOrEqual">
      <formula>1</formula>
    </cfRule>
    <cfRule type="cellIs" dxfId="139" priority="200" operator="between">
      <formula>1</formula>
      <formula>2</formula>
    </cfRule>
    <cfRule type="cellIs" dxfId="138" priority="201" stopIfTrue="1" operator="between">
      <formula>2</formula>
      <formula>3</formula>
    </cfRule>
  </conditionalFormatting>
  <conditionalFormatting sqref="E38">
    <cfRule type="cellIs" dxfId="137" priority="209" operator="between">
      <formula>1</formula>
      <formula>2</formula>
    </cfRule>
    <cfRule type="cellIs" dxfId="136" priority="208" stopIfTrue="1" operator="lessThanOrEqual">
      <formula>1</formula>
    </cfRule>
    <cfRule type="cellIs" dxfId="135" priority="210" stopIfTrue="1" operator="between">
      <formula>2</formula>
      <formula>3</formula>
    </cfRule>
  </conditionalFormatting>
  <conditionalFormatting sqref="E42">
    <cfRule type="cellIs" dxfId="134" priority="151" stopIfTrue="1" operator="lessThanOrEqual">
      <formula>1</formula>
    </cfRule>
    <cfRule type="cellIs" dxfId="133" priority="152" operator="between">
      <formula>1</formula>
      <formula>2</formula>
    </cfRule>
    <cfRule type="cellIs" dxfId="132" priority="153" stopIfTrue="1" operator="between">
      <formula>2</formula>
      <formula>3</formula>
    </cfRule>
  </conditionalFormatting>
  <conditionalFormatting sqref="H13">
    <cfRule type="cellIs" dxfId="131" priority="145" stopIfTrue="1" operator="lessThanOrEqual">
      <formula>1</formula>
    </cfRule>
    <cfRule type="cellIs" dxfId="130" priority="146" operator="between">
      <formula>1</formula>
      <formula>2</formula>
    </cfRule>
    <cfRule type="cellIs" dxfId="129" priority="147" stopIfTrue="1" operator="between">
      <formula>2</formula>
      <formula>3</formula>
    </cfRule>
  </conditionalFormatting>
  <conditionalFormatting sqref="H15">
    <cfRule type="cellIs" dxfId="128" priority="139" stopIfTrue="1" operator="lessThanOrEqual">
      <formula>1</formula>
    </cfRule>
    <cfRule type="cellIs" dxfId="127" priority="140" operator="between">
      <formula>1</formula>
      <formula>2</formula>
    </cfRule>
    <cfRule type="cellIs" dxfId="126" priority="141" stopIfTrue="1" operator="between">
      <formula>2</formula>
      <formula>3</formula>
    </cfRule>
  </conditionalFormatting>
  <conditionalFormatting sqref="H18">
    <cfRule type="cellIs" dxfId="125" priority="172" stopIfTrue="1" operator="lessThanOrEqual">
      <formula>1</formula>
    </cfRule>
    <cfRule type="cellIs" dxfId="124" priority="173" operator="between">
      <formula>1</formula>
      <formula>2</formula>
    </cfRule>
    <cfRule type="cellIs" dxfId="123" priority="174" stopIfTrue="1" operator="between">
      <formula>2</formula>
      <formula>3</formula>
    </cfRule>
  </conditionalFormatting>
  <conditionalFormatting sqref="H23">
    <cfRule type="cellIs" dxfId="122" priority="150" stopIfTrue="1" operator="between">
      <formula>2</formula>
      <formula>3</formula>
    </cfRule>
    <cfRule type="cellIs" dxfId="121" priority="149" operator="between">
      <formula>1</formula>
      <formula>2</formula>
    </cfRule>
    <cfRule type="cellIs" dxfId="120" priority="148" stopIfTrue="1" operator="lessThanOrEqual">
      <formula>1</formula>
    </cfRule>
  </conditionalFormatting>
  <conditionalFormatting sqref="H25">
    <cfRule type="cellIs" dxfId="119" priority="256" stopIfTrue="1" operator="lessThanOrEqual">
      <formula>1</formula>
    </cfRule>
    <cfRule type="cellIs" dxfId="118" priority="258" stopIfTrue="1" operator="between">
      <formula>2</formula>
      <formula>3</formula>
    </cfRule>
    <cfRule type="cellIs" dxfId="117" priority="257" operator="between">
      <formula>1</formula>
      <formula>2</formula>
    </cfRule>
  </conditionalFormatting>
  <conditionalFormatting sqref="H28">
    <cfRule type="cellIs" dxfId="116" priority="181" stopIfTrue="1" operator="lessThanOrEqual">
      <formula>1</formula>
    </cfRule>
    <cfRule type="cellIs" dxfId="115" priority="182" operator="between">
      <formula>1</formula>
      <formula>2</formula>
    </cfRule>
    <cfRule type="cellIs" dxfId="114" priority="183" stopIfTrue="1" operator="between">
      <formula>2</formula>
      <formula>3</formula>
    </cfRule>
  </conditionalFormatting>
  <conditionalFormatting sqref="H33">
    <cfRule type="cellIs" dxfId="113" priority="198" stopIfTrue="1" operator="between">
      <formula>2</formula>
      <formula>3</formula>
    </cfRule>
    <cfRule type="cellIs" dxfId="112" priority="197" operator="between">
      <formula>1</formula>
      <formula>2</formula>
    </cfRule>
    <cfRule type="cellIs" dxfId="111" priority="196" stopIfTrue="1" operator="lessThanOrEqual">
      <formula>1</formula>
    </cfRule>
  </conditionalFormatting>
  <conditionalFormatting sqref="H35">
    <cfRule type="cellIs" dxfId="110" priority="191" operator="between">
      <formula>1</formula>
      <formula>2</formula>
    </cfRule>
    <cfRule type="cellIs" dxfId="109" priority="192" stopIfTrue="1" operator="between">
      <formula>2</formula>
      <formula>3</formula>
    </cfRule>
    <cfRule type="cellIs" dxfId="108" priority="190" stopIfTrue="1" operator="lessThanOrEqual">
      <formula>1</formula>
    </cfRule>
  </conditionalFormatting>
  <conditionalFormatting sqref="H38">
    <cfRule type="cellIs" dxfId="107" priority="187" stopIfTrue="1" operator="lessThanOrEqual">
      <formula>1</formula>
    </cfRule>
    <cfRule type="cellIs" dxfId="106" priority="189" stopIfTrue="1" operator="between">
      <formula>2</formula>
      <formula>3</formula>
    </cfRule>
    <cfRule type="cellIs" dxfId="105" priority="188" operator="between">
      <formula>1</formula>
      <formula>2</formula>
    </cfRule>
  </conditionalFormatting>
  <conditionalFormatting sqref="H42">
    <cfRule type="cellIs" dxfId="104" priority="170" operator="between">
      <formula>1</formula>
      <formula>2</formula>
    </cfRule>
    <cfRule type="cellIs" dxfId="103" priority="169" stopIfTrue="1" operator="lessThanOrEqual">
      <formula>1</formula>
    </cfRule>
    <cfRule type="cellIs" dxfId="102" priority="171" stopIfTrue="1" operator="between">
      <formula>2</formula>
      <formula>3</formula>
    </cfRule>
  </conditionalFormatting>
  <conditionalFormatting sqref="K13">
    <cfRule type="cellIs" dxfId="101" priority="142" stopIfTrue="1" operator="lessThanOrEqual">
      <formula>1</formula>
    </cfRule>
    <cfRule type="cellIs" dxfId="100" priority="143" operator="between">
      <formula>1</formula>
      <formula>2</formula>
    </cfRule>
    <cfRule type="cellIs" dxfId="99" priority="144" stopIfTrue="1" operator="between">
      <formula>2</formula>
      <formula>3</formula>
    </cfRule>
  </conditionalFormatting>
  <conditionalFormatting sqref="K15">
    <cfRule type="cellIs" dxfId="98" priority="137" operator="between">
      <formula>1</formula>
      <formula>2</formula>
    </cfRule>
    <cfRule type="cellIs" dxfId="97" priority="136" stopIfTrue="1" operator="lessThanOrEqual">
      <formula>1</formula>
    </cfRule>
    <cfRule type="cellIs" dxfId="96" priority="138" stopIfTrue="1" operator="between">
      <formula>2</formula>
      <formula>3</formula>
    </cfRule>
  </conditionalFormatting>
  <conditionalFormatting sqref="K23">
    <cfRule type="cellIs" dxfId="95" priority="207" stopIfTrue="1" operator="between">
      <formula>2</formula>
      <formula>3</formula>
    </cfRule>
    <cfRule type="cellIs" dxfId="94" priority="206" operator="between">
      <formula>1</formula>
      <formula>2</formula>
    </cfRule>
    <cfRule type="cellIs" dxfId="93" priority="205" stopIfTrue="1" operator="lessThanOrEqual">
      <formula>1</formula>
    </cfRule>
  </conditionalFormatting>
  <conditionalFormatting sqref="K25">
    <cfRule type="cellIs" dxfId="92" priority="175" stopIfTrue="1" operator="lessThanOrEqual">
      <formula>1</formula>
    </cfRule>
    <cfRule type="cellIs" dxfId="91" priority="176" operator="between">
      <formula>1</formula>
      <formula>2</formula>
    </cfRule>
    <cfRule type="cellIs" dxfId="90" priority="177" stopIfTrue="1" operator="between">
      <formula>2</formula>
      <formula>3</formula>
    </cfRule>
  </conditionalFormatting>
  <conditionalFormatting sqref="K33">
    <cfRule type="cellIs" dxfId="89" priority="193" stopIfTrue="1" operator="lessThanOrEqual">
      <formula>1</formula>
    </cfRule>
    <cfRule type="cellIs" dxfId="88" priority="195" stopIfTrue="1" operator="between">
      <formula>2</formula>
      <formula>3</formula>
    </cfRule>
    <cfRule type="cellIs" dxfId="87" priority="194" operator="between">
      <formula>1</formula>
      <formula>2</formula>
    </cfRule>
  </conditionalFormatting>
  <conditionalFormatting sqref="K35">
    <cfRule type="cellIs" dxfId="86" priority="185" operator="between">
      <formula>1</formula>
      <formula>2</formula>
    </cfRule>
    <cfRule type="cellIs" dxfId="85" priority="184" stopIfTrue="1" operator="lessThanOrEqual">
      <formula>1</formula>
    </cfRule>
    <cfRule type="cellIs" dxfId="84" priority="186" stopIfTrue="1" operator="between">
      <formula>2</formula>
      <formula>3</formula>
    </cfRule>
  </conditionalFormatting>
  <conditionalFormatting sqref="K42">
    <cfRule type="cellIs" dxfId="83" priority="167" operator="between">
      <formula>1</formula>
      <formula>2</formula>
    </cfRule>
    <cfRule type="cellIs" dxfId="82" priority="168" stopIfTrue="1" operator="between">
      <formula>2</formula>
      <formula>3</formula>
    </cfRule>
    <cfRule type="cellIs" dxfId="81" priority="166" stopIfTrue="1" operator="lessThanOrEqual">
      <formula>1</formula>
    </cfRule>
  </conditionalFormatting>
  <conditionalFormatting sqref="R13">
    <cfRule type="cellIs" dxfId="80" priority="132" stopIfTrue="1" operator="between">
      <formula>2</formula>
      <formula>3</formula>
    </cfRule>
    <cfRule type="cellIs" dxfId="79" priority="130" stopIfTrue="1" operator="lessThanOrEqual">
      <formula>1</formula>
    </cfRule>
    <cfRule type="cellIs" dxfId="78" priority="131" operator="between">
      <formula>1</formula>
      <formula>2</formula>
    </cfRule>
  </conditionalFormatting>
  <conditionalFormatting sqref="R15">
    <cfRule type="cellIs" dxfId="77" priority="248" operator="between">
      <formula>1</formula>
      <formula>2</formula>
    </cfRule>
    <cfRule type="cellIs" dxfId="76" priority="249" stopIfTrue="1" operator="between">
      <formula>2</formula>
      <formula>3</formula>
    </cfRule>
    <cfRule type="cellIs" dxfId="75" priority="247" stopIfTrue="1" operator="lessThanOrEqual">
      <formula>1</formula>
    </cfRule>
  </conditionalFormatting>
  <conditionalFormatting sqref="R18">
    <cfRule type="cellIs" dxfId="74" priority="223" stopIfTrue="1" operator="lessThanOrEqual">
      <formula>1</formula>
    </cfRule>
    <cfRule type="cellIs" dxfId="73" priority="224" operator="between">
      <formula>1</formula>
      <formula>2</formula>
    </cfRule>
    <cfRule type="cellIs" dxfId="72" priority="225" stopIfTrue="1" operator="between">
      <formula>2</formula>
      <formula>3</formula>
    </cfRule>
  </conditionalFormatting>
  <conditionalFormatting sqref="R23">
    <cfRule type="cellIs" dxfId="71" priority="290" operator="between">
      <formula>1</formula>
      <formula>2</formula>
    </cfRule>
    <cfRule type="cellIs" dxfId="70" priority="289" stopIfTrue="1" operator="lessThanOrEqual">
      <formula>1</formula>
    </cfRule>
    <cfRule type="cellIs" dxfId="69" priority="291" stopIfTrue="1" operator="between">
      <formula>2</formula>
      <formula>3</formula>
    </cfRule>
  </conditionalFormatting>
  <conditionalFormatting sqref="R25">
    <cfRule type="cellIs" dxfId="68" priority="276" stopIfTrue="1" operator="between">
      <formula>2</formula>
      <formula>3</formula>
    </cfRule>
    <cfRule type="cellIs" dxfId="67" priority="275" operator="between">
      <formula>1</formula>
      <formula>2</formula>
    </cfRule>
    <cfRule type="cellIs" dxfId="66" priority="274" stopIfTrue="1" operator="lessThanOrEqual">
      <formula>1</formula>
    </cfRule>
  </conditionalFormatting>
  <conditionalFormatting sqref="R28">
    <cfRule type="cellIs" dxfId="65" priority="273" stopIfTrue="1" operator="between">
      <formula>2</formula>
      <formula>3</formula>
    </cfRule>
    <cfRule type="cellIs" dxfId="64" priority="271" stopIfTrue="1" operator="lessThanOrEqual">
      <formula>1</formula>
    </cfRule>
    <cfRule type="cellIs" dxfId="63" priority="272" operator="between">
      <formula>1</formula>
      <formula>2</formula>
    </cfRule>
  </conditionalFormatting>
  <conditionalFormatting sqref="R33">
    <cfRule type="cellIs" dxfId="62" priority="253" stopIfTrue="1" operator="lessThanOrEqual">
      <formula>1</formula>
    </cfRule>
    <cfRule type="cellIs" dxfId="61" priority="255" stopIfTrue="1" operator="between">
      <formula>2</formula>
      <formula>3</formula>
    </cfRule>
    <cfRule type="cellIs" dxfId="60" priority="254" operator="between">
      <formula>1</formula>
      <formula>2</formula>
    </cfRule>
  </conditionalFormatting>
  <conditionalFormatting sqref="R35">
    <cfRule type="cellIs" dxfId="59" priority="162" stopIfTrue="1" operator="between">
      <formula>2</formula>
      <formula>3</formula>
    </cfRule>
    <cfRule type="cellIs" dxfId="58" priority="161" operator="between">
      <formula>1</formula>
      <formula>2</formula>
    </cfRule>
    <cfRule type="cellIs" dxfId="57" priority="160" stopIfTrue="1" operator="lessThanOrEqual">
      <formula>1</formula>
    </cfRule>
  </conditionalFormatting>
  <conditionalFormatting sqref="R38">
    <cfRule type="cellIs" dxfId="56" priority="226" stopIfTrue="1" operator="lessThanOrEqual">
      <formula>1</formula>
    </cfRule>
    <cfRule type="cellIs" dxfId="55" priority="227" operator="between">
      <formula>1</formula>
      <formula>2</formula>
    </cfRule>
    <cfRule type="cellIs" dxfId="54" priority="228" stopIfTrue="1" operator="between">
      <formula>2</formula>
      <formula>3</formula>
    </cfRule>
  </conditionalFormatting>
  <conditionalFormatting sqref="R42">
    <cfRule type="cellIs" dxfId="53" priority="165" stopIfTrue="1" operator="between">
      <formula>2</formula>
      <formula>3</formula>
    </cfRule>
    <cfRule type="cellIs" dxfId="52" priority="164" operator="between">
      <formula>1</formula>
      <formula>2</formula>
    </cfRule>
    <cfRule type="cellIs" dxfId="51" priority="163" stopIfTrue="1" operator="lessThanOrEqual">
      <formula>1</formula>
    </cfRule>
  </conditionalFormatting>
  <conditionalFormatting sqref="U13">
    <cfRule type="cellIs" dxfId="50" priority="251" operator="between">
      <formula>1</formula>
      <formula>2</formula>
    </cfRule>
    <cfRule type="cellIs" dxfId="49" priority="250" stopIfTrue="1" operator="lessThanOrEqual">
      <formula>1</formula>
    </cfRule>
    <cfRule type="cellIs" dxfId="48" priority="252" stopIfTrue="1" operator="between">
      <formula>2</formula>
      <formula>3</formula>
    </cfRule>
  </conditionalFormatting>
  <conditionalFormatting sqref="U15">
    <cfRule type="cellIs" dxfId="47" priority="218" operator="between">
      <formula>1</formula>
      <formula>2</formula>
    </cfRule>
    <cfRule type="cellIs" dxfId="46" priority="217" stopIfTrue="1" operator="lessThanOrEqual">
      <formula>1</formula>
    </cfRule>
    <cfRule type="cellIs" dxfId="45" priority="219" stopIfTrue="1" operator="between">
      <formula>2</formula>
      <formula>3</formula>
    </cfRule>
  </conditionalFormatting>
  <conditionalFormatting sqref="U18">
    <cfRule type="cellIs" dxfId="44" priority="244" stopIfTrue="1" operator="lessThanOrEqual">
      <formula>1</formula>
    </cfRule>
    <cfRule type="cellIs" dxfId="43" priority="245" operator="between">
      <formula>1</formula>
      <formula>2</formula>
    </cfRule>
    <cfRule type="cellIs" dxfId="42" priority="246" stopIfTrue="1" operator="between">
      <formula>2</formula>
      <formula>3</formula>
    </cfRule>
  </conditionalFormatting>
  <conditionalFormatting sqref="U23">
    <cfRule type="cellIs" dxfId="41" priority="288" stopIfTrue="1" operator="between">
      <formula>2</formula>
      <formula>3</formula>
    </cfRule>
    <cfRule type="cellIs" dxfId="40" priority="287" operator="between">
      <formula>1</formula>
      <formula>2</formula>
    </cfRule>
    <cfRule type="cellIs" dxfId="39" priority="286" stopIfTrue="1" operator="lessThanOrEqual">
      <formula>1</formula>
    </cfRule>
  </conditionalFormatting>
  <conditionalFormatting sqref="U25">
    <cfRule type="cellIs" dxfId="38" priority="279" stopIfTrue="1" operator="between">
      <formula>2</formula>
      <formula>3</formula>
    </cfRule>
    <cfRule type="cellIs" dxfId="37" priority="278" operator="between">
      <formula>1</formula>
      <formula>2</formula>
    </cfRule>
    <cfRule type="cellIs" dxfId="36" priority="277" stopIfTrue="1" operator="lessThanOrEqual">
      <formula>1</formula>
    </cfRule>
  </conditionalFormatting>
  <conditionalFormatting sqref="U28">
    <cfRule type="cellIs" dxfId="35" priority="270" stopIfTrue="1" operator="between">
      <formula>2</formula>
      <formula>3</formula>
    </cfRule>
    <cfRule type="cellIs" dxfId="34" priority="268" stopIfTrue="1" operator="lessThanOrEqual">
      <formula>1</formula>
    </cfRule>
    <cfRule type="cellIs" dxfId="33" priority="269" operator="between">
      <formula>1</formula>
      <formula>2</formula>
    </cfRule>
  </conditionalFormatting>
  <conditionalFormatting sqref="U33">
    <cfRule type="cellIs" dxfId="32" priority="240" stopIfTrue="1" operator="between">
      <formula>2</formula>
      <formula>3</formula>
    </cfRule>
    <cfRule type="cellIs" dxfId="31" priority="239" operator="between">
      <formula>1</formula>
      <formula>2</formula>
    </cfRule>
    <cfRule type="cellIs" dxfId="30" priority="238" stopIfTrue="1" operator="lessThanOrEqual">
      <formula>1</formula>
    </cfRule>
  </conditionalFormatting>
  <conditionalFormatting sqref="U35">
    <cfRule type="cellIs" dxfId="29" priority="234" stopIfTrue="1" operator="between">
      <formula>2</formula>
      <formula>3</formula>
    </cfRule>
    <cfRule type="cellIs" dxfId="28" priority="233" operator="between">
      <formula>1</formula>
      <formula>2</formula>
    </cfRule>
    <cfRule type="cellIs" dxfId="27" priority="232" stopIfTrue="1" operator="lessThanOrEqual">
      <formula>1</formula>
    </cfRule>
  </conditionalFormatting>
  <conditionalFormatting sqref="U38">
    <cfRule type="cellIs" dxfId="26" priority="156" stopIfTrue="1" operator="between">
      <formula>2</formula>
      <formula>3</formula>
    </cfRule>
    <cfRule type="cellIs" dxfId="25" priority="154" stopIfTrue="1" operator="lessThanOrEqual">
      <formula>1</formula>
    </cfRule>
    <cfRule type="cellIs" dxfId="24" priority="155" operator="between">
      <formula>1</formula>
      <formula>2</formula>
    </cfRule>
  </conditionalFormatting>
  <conditionalFormatting sqref="U42">
    <cfRule type="cellIs" dxfId="23" priority="222" stopIfTrue="1" operator="between">
      <formula>2</formula>
      <formula>3</formula>
    </cfRule>
    <cfRule type="cellIs" dxfId="22" priority="221" operator="between">
      <formula>1</formula>
      <formula>2</formula>
    </cfRule>
    <cfRule type="cellIs" dxfId="21" priority="220" stopIfTrue="1" operator="lessThanOrEqual">
      <formula>1</formula>
    </cfRule>
  </conditionalFormatting>
  <conditionalFormatting sqref="X13">
    <cfRule type="cellIs" dxfId="20" priority="135" stopIfTrue="1" operator="between">
      <formula>2</formula>
      <formula>3</formula>
    </cfRule>
    <cfRule type="cellIs" dxfId="19" priority="134" operator="between">
      <formula>1</formula>
      <formula>2</formula>
    </cfRule>
    <cfRule type="cellIs" dxfId="18" priority="133" stopIfTrue="1" operator="lessThanOrEqual">
      <formula>1</formula>
    </cfRule>
  </conditionalFormatting>
  <conditionalFormatting sqref="X15">
    <cfRule type="cellIs" dxfId="17" priority="243" stopIfTrue="1" operator="between">
      <formula>2</formula>
      <formula>3</formula>
    </cfRule>
    <cfRule type="cellIs" dxfId="16" priority="242" operator="between">
      <formula>1</formula>
      <formula>2</formula>
    </cfRule>
    <cfRule type="cellIs" dxfId="15" priority="241" stopIfTrue="1" operator="lessThanOrEqual">
      <formula>1</formula>
    </cfRule>
  </conditionalFormatting>
  <conditionalFormatting sqref="X23">
    <cfRule type="cellIs" dxfId="14" priority="283" stopIfTrue="1" operator="lessThanOrEqual">
      <formula>1</formula>
    </cfRule>
    <cfRule type="cellIs" dxfId="13" priority="284" operator="between">
      <formula>1</formula>
      <formula>2</formula>
    </cfRule>
    <cfRule type="cellIs" dxfId="12" priority="285" stopIfTrue="1" operator="between">
      <formula>2</formula>
      <formula>3</formula>
    </cfRule>
  </conditionalFormatting>
  <conditionalFormatting sqref="X25">
    <cfRule type="cellIs" dxfId="11" priority="280" stopIfTrue="1" operator="lessThanOrEqual">
      <formula>1</formula>
    </cfRule>
    <cfRule type="cellIs" dxfId="10" priority="281" operator="between">
      <formula>1</formula>
      <formula>2</formula>
    </cfRule>
    <cfRule type="cellIs" dxfId="9" priority="282" stopIfTrue="1" operator="between">
      <formula>2</formula>
      <formula>3</formula>
    </cfRule>
  </conditionalFormatting>
  <conditionalFormatting sqref="X33">
    <cfRule type="cellIs" dxfId="8" priority="237" stopIfTrue="1" operator="between">
      <formula>2</formula>
      <formula>3</formula>
    </cfRule>
    <cfRule type="cellIs" dxfId="7" priority="235" stopIfTrue="1" operator="lessThanOrEqual">
      <formula>1</formula>
    </cfRule>
    <cfRule type="cellIs" dxfId="6" priority="236" operator="between">
      <formula>1</formula>
      <formula>2</formula>
    </cfRule>
  </conditionalFormatting>
  <conditionalFormatting sqref="X35">
    <cfRule type="cellIs" dxfId="5" priority="230" operator="between">
      <formula>1</formula>
      <formula>2</formula>
    </cfRule>
    <cfRule type="cellIs" dxfId="4" priority="231" stopIfTrue="1" operator="between">
      <formula>2</formula>
      <formula>3</formula>
    </cfRule>
    <cfRule type="cellIs" dxfId="3" priority="229" stopIfTrue="1" operator="lessThanOrEqual">
      <formula>1</formula>
    </cfRule>
  </conditionalFormatting>
  <conditionalFormatting sqref="X42">
    <cfRule type="cellIs" dxfId="2" priority="159" stopIfTrue="1" operator="between">
      <formula>2</formula>
      <formula>3</formula>
    </cfRule>
    <cfRule type="cellIs" dxfId="1" priority="158" operator="between">
      <formula>1</formula>
      <formula>2</formula>
    </cfRule>
    <cfRule type="cellIs" dxfId="0" priority="157" stopIfTrue="1" operator="lessThanOrEqual">
      <formula>1</formula>
    </cfRule>
  </conditionalFormatting>
  <hyperlinks>
    <hyperlink ref="A1" location="'Index and Introduction'!B6" display="Back to index" xr:uid="{0074C537-6764-4B7F-8CD0-CB8324124141}"/>
  </hyperlinks>
  <pageMargins left="0.7" right="0.7" top="0.75" bottom="0.75" header="0.3" footer="0.3"/>
  <pageSetup paperSize="9" scale="78"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B16DB-8D59-40DC-8902-767E4A84ABD0}">
  <sheetPr>
    <tabColor theme="8" tint="-0.499984740745262"/>
    <pageSetUpPr fitToPage="1"/>
  </sheetPr>
  <dimension ref="A1:Q46"/>
  <sheetViews>
    <sheetView showGridLines="0" topLeftCell="B17" zoomScale="106" zoomScaleNormal="106" zoomScaleSheetLayoutView="75" workbookViewId="0">
      <selection activeCell="D20" sqref="D20"/>
    </sheetView>
  </sheetViews>
  <sheetFormatPr baseColWidth="10" defaultColWidth="8.7265625" defaultRowHeight="12.5" x14ac:dyDescent="0.25"/>
  <cols>
    <col min="1" max="1" width="8.7265625" customWidth="1"/>
    <col min="2" max="3" width="15.7265625" style="30" customWidth="1"/>
    <col min="4" max="4" width="57.54296875" customWidth="1"/>
    <col min="5" max="5" width="7.453125" style="91" customWidth="1"/>
    <col min="6" max="6" width="49.7265625" customWidth="1"/>
    <col min="7" max="7" width="7.453125" style="91" customWidth="1"/>
    <col min="8" max="8" width="49.7265625" customWidth="1"/>
    <col min="9" max="9" width="7.453125" style="91" customWidth="1"/>
    <col min="10" max="10" width="8.7265625" customWidth="1"/>
    <col min="12" max="13" width="33.7265625" customWidth="1"/>
  </cols>
  <sheetData>
    <row r="1" spans="1:17" s="48" customFormat="1" ht="20.149999999999999" customHeight="1" x14ac:dyDescent="0.35">
      <c r="A1" s="565" t="s">
        <v>278</v>
      </c>
      <c r="B1" s="322"/>
      <c r="C1" s="322"/>
      <c r="D1" s="322"/>
      <c r="E1" s="322"/>
      <c r="F1" s="322"/>
      <c r="G1" s="322"/>
      <c r="H1" s="322"/>
      <c r="I1" s="322"/>
      <c r="J1" s="322"/>
      <c r="K1" s="449"/>
      <c r="L1" s="449"/>
      <c r="M1" s="449"/>
      <c r="N1" s="449"/>
      <c r="O1" s="323"/>
      <c r="P1" s="323"/>
      <c r="Q1" s="323"/>
    </row>
    <row r="2" spans="1:17" s="48" customFormat="1" ht="25.5" customHeight="1" x14ac:dyDescent="0.6">
      <c r="A2" s="566"/>
      <c r="B2" s="334"/>
      <c r="C2" s="322"/>
      <c r="D2" s="427" t="s">
        <v>226</v>
      </c>
      <c r="E2" s="322"/>
      <c r="F2" s="332"/>
      <c r="G2" s="322"/>
      <c r="H2" s="322"/>
      <c r="I2" s="322"/>
      <c r="J2" s="322"/>
      <c r="K2" s="449"/>
      <c r="L2" s="449"/>
      <c r="M2" s="449"/>
      <c r="N2" s="449"/>
      <c r="O2" s="323"/>
      <c r="P2" s="323"/>
      <c r="Q2" s="323"/>
    </row>
    <row r="3" spans="1:17" s="48" customFormat="1" ht="20.149999999999999" customHeight="1" x14ac:dyDescent="0.35">
      <c r="A3" s="322"/>
      <c r="B3" s="322"/>
      <c r="C3" s="322"/>
      <c r="D3" s="322"/>
      <c r="E3" s="322"/>
      <c r="F3" s="331"/>
      <c r="G3" s="322"/>
      <c r="H3" s="322"/>
      <c r="I3" s="322"/>
      <c r="J3" s="322"/>
      <c r="K3" s="449"/>
      <c r="L3" s="449"/>
      <c r="M3" s="449"/>
      <c r="N3" s="449"/>
      <c r="O3" s="323"/>
      <c r="P3" s="323"/>
      <c r="Q3" s="323"/>
    </row>
    <row r="4" spans="1:17" s="48" customFormat="1" ht="42" customHeight="1" thickBot="1" x14ac:dyDescent="0.4">
      <c r="A4" s="437"/>
      <c r="B4" s="438"/>
      <c r="C4" s="438"/>
      <c r="D4" s="438"/>
      <c r="E4" s="438"/>
      <c r="F4" s="438"/>
      <c r="G4" s="438"/>
      <c r="H4" s="438"/>
      <c r="I4" s="438"/>
      <c r="J4" s="437"/>
      <c r="K4" s="446"/>
      <c r="L4" s="739" t="s">
        <v>292</v>
      </c>
      <c r="M4" s="740"/>
      <c r="N4" s="446"/>
      <c r="O4" s="738"/>
      <c r="P4" s="719"/>
    </row>
    <row r="5" spans="1:17" s="48" customFormat="1" ht="42" customHeight="1" thickBot="1" x14ac:dyDescent="0.4">
      <c r="A5" s="437"/>
      <c r="B5" s="429" t="s">
        <v>214</v>
      </c>
      <c r="C5" s="430" t="s">
        <v>293</v>
      </c>
      <c r="D5" s="431" t="s">
        <v>17</v>
      </c>
      <c r="E5" s="432" t="s">
        <v>106</v>
      </c>
      <c r="F5" s="433" t="s">
        <v>18</v>
      </c>
      <c r="G5" s="434" t="s">
        <v>106</v>
      </c>
      <c r="H5" s="435" t="s">
        <v>19</v>
      </c>
      <c r="I5" s="436" t="s">
        <v>106</v>
      </c>
      <c r="J5" s="437"/>
      <c r="K5" s="446"/>
      <c r="L5" s="740"/>
      <c r="M5" s="740"/>
      <c r="N5" s="446"/>
      <c r="O5" s="719"/>
      <c r="P5" s="719"/>
    </row>
    <row r="6" spans="1:17" s="48" customFormat="1" ht="42" customHeight="1" x14ac:dyDescent="0.35">
      <c r="A6" s="437"/>
      <c r="B6" s="727" t="s">
        <v>285</v>
      </c>
      <c r="C6" s="741" t="s">
        <v>14</v>
      </c>
      <c r="D6" s="284" t="s">
        <v>118</v>
      </c>
      <c r="E6" s="279" t="s">
        <v>46</v>
      </c>
      <c r="F6" s="219" t="s">
        <v>113</v>
      </c>
      <c r="G6" s="275" t="s">
        <v>46</v>
      </c>
      <c r="H6" s="219" t="s">
        <v>123</v>
      </c>
      <c r="I6" s="275" t="s">
        <v>48</v>
      </c>
      <c r="J6" s="437"/>
      <c r="K6" s="446"/>
      <c r="L6" s="740"/>
      <c r="M6" s="740"/>
      <c r="N6" s="446"/>
      <c r="O6" s="719"/>
      <c r="P6" s="719"/>
    </row>
    <row r="7" spans="1:17" s="48" customFormat="1" ht="42" customHeight="1" x14ac:dyDescent="0.35">
      <c r="A7" s="437"/>
      <c r="B7" s="728"/>
      <c r="C7" s="742"/>
      <c r="D7" s="282" t="s">
        <v>127</v>
      </c>
      <c r="E7" s="276" t="s">
        <v>46</v>
      </c>
      <c r="F7" s="213" t="s">
        <v>41</v>
      </c>
      <c r="G7" s="271" t="s">
        <v>47</v>
      </c>
      <c r="H7" s="213" t="s">
        <v>102</v>
      </c>
      <c r="I7" s="271" t="s">
        <v>46</v>
      </c>
      <c r="J7" s="437"/>
      <c r="K7" s="446"/>
      <c r="L7" s="444"/>
      <c r="M7" s="444"/>
      <c r="N7" s="446"/>
    </row>
    <row r="8" spans="1:17" s="48" customFormat="1" ht="42" customHeight="1" x14ac:dyDescent="0.35">
      <c r="A8" s="437"/>
      <c r="B8" s="728"/>
      <c r="C8" s="743"/>
      <c r="D8" s="459" t="s">
        <v>215</v>
      </c>
      <c r="E8" s="460" t="s">
        <v>46</v>
      </c>
      <c r="F8" s="461" t="s">
        <v>100</v>
      </c>
      <c r="G8" s="462" t="s">
        <v>47</v>
      </c>
      <c r="H8" s="220"/>
      <c r="I8" s="214"/>
      <c r="J8" s="437"/>
      <c r="K8" s="446"/>
      <c r="L8" s="447" t="s">
        <v>248</v>
      </c>
      <c r="M8" s="444"/>
      <c r="N8" s="446"/>
    </row>
    <row r="9" spans="1:17" s="48" customFormat="1" ht="42" customHeight="1" x14ac:dyDescent="0.35">
      <c r="A9" s="437"/>
      <c r="B9" s="728"/>
      <c r="C9" s="733" t="s">
        <v>15</v>
      </c>
      <c r="D9" s="471" t="s">
        <v>124</v>
      </c>
      <c r="E9" s="472" t="s">
        <v>48</v>
      </c>
      <c r="F9" s="473" t="s">
        <v>40</v>
      </c>
      <c r="G9" s="474" t="s">
        <v>47</v>
      </c>
      <c r="H9" s="463"/>
      <c r="I9" s="464"/>
      <c r="J9" s="437"/>
      <c r="K9" s="446"/>
      <c r="L9" s="441" t="s">
        <v>289</v>
      </c>
      <c r="M9" s="553" t="s">
        <v>288</v>
      </c>
      <c r="N9" s="446"/>
    </row>
    <row r="10" spans="1:17" s="48" customFormat="1" ht="42" customHeight="1" x14ac:dyDescent="0.35">
      <c r="A10" s="437"/>
      <c r="B10" s="728"/>
      <c r="C10" s="737"/>
      <c r="D10" s="285" t="s">
        <v>125</v>
      </c>
      <c r="E10" s="277" t="s">
        <v>47</v>
      </c>
      <c r="F10" s="215" t="s">
        <v>107</v>
      </c>
      <c r="G10" s="272" t="s">
        <v>47</v>
      </c>
      <c r="H10" s="463"/>
      <c r="I10" s="464"/>
      <c r="J10" s="437"/>
      <c r="K10" s="446"/>
      <c r="L10" s="442" t="s">
        <v>290</v>
      </c>
      <c r="M10" s="554" t="s">
        <v>286</v>
      </c>
      <c r="N10" s="446"/>
    </row>
    <row r="11" spans="1:17" s="48" customFormat="1" ht="42" customHeight="1" x14ac:dyDescent="0.35">
      <c r="A11" s="437"/>
      <c r="B11" s="728"/>
      <c r="C11" s="737"/>
      <c r="D11" s="286" t="s">
        <v>227</v>
      </c>
      <c r="E11" s="290" t="s">
        <v>47</v>
      </c>
      <c r="F11" s="215" t="s">
        <v>104</v>
      </c>
      <c r="G11" s="272" t="s">
        <v>47</v>
      </c>
      <c r="H11" s="463"/>
      <c r="I11" s="464"/>
      <c r="J11" s="437"/>
      <c r="K11" s="446"/>
      <c r="L11" s="443" t="s">
        <v>291</v>
      </c>
      <c r="M11" s="555" t="s">
        <v>287</v>
      </c>
      <c r="N11" s="446"/>
    </row>
    <row r="12" spans="1:17" s="48" customFormat="1" ht="42" customHeight="1" x14ac:dyDescent="0.35">
      <c r="A12" s="437"/>
      <c r="B12" s="728"/>
      <c r="C12" s="734"/>
      <c r="D12" s="475" t="s">
        <v>228</v>
      </c>
      <c r="E12" s="476" t="s">
        <v>47</v>
      </c>
      <c r="F12" s="477" t="s">
        <v>193</v>
      </c>
      <c r="G12" s="478" t="s">
        <v>47</v>
      </c>
      <c r="H12" s="463"/>
      <c r="I12" s="464"/>
      <c r="J12" s="437"/>
      <c r="K12" s="446"/>
      <c r="L12" s="446"/>
      <c r="M12" s="446"/>
      <c r="N12" s="446"/>
    </row>
    <row r="13" spans="1:17" s="48" customFormat="1" ht="42" customHeight="1" x14ac:dyDescent="0.35">
      <c r="A13" s="437"/>
      <c r="B13" s="728"/>
      <c r="C13" s="725" t="s">
        <v>61</v>
      </c>
      <c r="D13" s="467" t="s">
        <v>117</v>
      </c>
      <c r="E13" s="468" t="s">
        <v>48</v>
      </c>
      <c r="F13" s="469"/>
      <c r="G13" s="470"/>
      <c r="H13" s="463"/>
      <c r="I13" s="464"/>
      <c r="J13" s="437"/>
      <c r="K13" s="446"/>
      <c r="L13" s="446"/>
      <c r="M13" s="446"/>
      <c r="N13" s="446"/>
    </row>
    <row r="14" spans="1:17" s="48" customFormat="1" ht="42" customHeight="1" thickBot="1" x14ac:dyDescent="0.4">
      <c r="A14" s="437"/>
      <c r="B14" s="735"/>
      <c r="C14" s="736"/>
      <c r="D14" s="288" t="s">
        <v>126</v>
      </c>
      <c r="E14" s="281" t="s">
        <v>47</v>
      </c>
      <c r="F14" s="218" t="s">
        <v>108</v>
      </c>
      <c r="G14" s="274" t="s">
        <v>47</v>
      </c>
      <c r="H14" s="465"/>
      <c r="I14" s="466"/>
      <c r="J14" s="437"/>
      <c r="K14" s="446"/>
      <c r="L14" s="446"/>
      <c r="M14" s="448"/>
      <c r="N14" s="446"/>
    </row>
    <row r="15" spans="1:17" s="48" customFormat="1" ht="42" customHeight="1" x14ac:dyDescent="0.35">
      <c r="A15" s="437"/>
      <c r="B15" s="727" t="s">
        <v>21</v>
      </c>
      <c r="C15" s="481" t="s">
        <v>14</v>
      </c>
      <c r="D15" s="482" t="s">
        <v>229</v>
      </c>
      <c r="E15" s="483" t="s">
        <v>46</v>
      </c>
      <c r="F15" s="484" t="s">
        <v>235</v>
      </c>
      <c r="G15" s="485" t="s">
        <v>47</v>
      </c>
      <c r="H15" s="490"/>
      <c r="I15" s="491"/>
      <c r="J15" s="437"/>
      <c r="K15" s="446"/>
      <c r="L15" s="446"/>
      <c r="M15" s="446"/>
      <c r="N15" s="446"/>
    </row>
    <row r="16" spans="1:17" s="48" customFormat="1" ht="42" customHeight="1" x14ac:dyDescent="0.35">
      <c r="A16" s="437"/>
      <c r="B16" s="728"/>
      <c r="C16" s="737" t="s">
        <v>15</v>
      </c>
      <c r="D16" s="479" t="s">
        <v>210</v>
      </c>
      <c r="E16" s="480" t="s">
        <v>47</v>
      </c>
      <c r="F16" s="457" t="s">
        <v>236</v>
      </c>
      <c r="G16" s="458" t="s">
        <v>46</v>
      </c>
      <c r="H16" s="457" t="s">
        <v>128</v>
      </c>
      <c r="I16" s="458" t="s">
        <v>47</v>
      </c>
      <c r="J16" s="437"/>
      <c r="K16" s="446"/>
      <c r="L16" s="446"/>
      <c r="M16" s="446"/>
      <c r="N16" s="446"/>
    </row>
    <row r="17" spans="1:17" s="48" customFormat="1" ht="42" customHeight="1" x14ac:dyDescent="0.35">
      <c r="A17" s="437"/>
      <c r="B17" s="728"/>
      <c r="C17" s="734"/>
      <c r="D17" s="488"/>
      <c r="E17" s="489"/>
      <c r="F17" s="477" t="s">
        <v>195</v>
      </c>
      <c r="G17" s="478" t="s">
        <v>47</v>
      </c>
      <c r="H17" s="477" t="s">
        <v>194</v>
      </c>
      <c r="I17" s="478" t="s">
        <v>47</v>
      </c>
      <c r="J17" s="437"/>
      <c r="K17" s="446"/>
      <c r="L17" s="446"/>
      <c r="M17" s="446"/>
      <c r="N17" s="446"/>
    </row>
    <row r="18" spans="1:17" s="48" customFormat="1" ht="42" customHeight="1" x14ac:dyDescent="0.35">
      <c r="A18" s="437"/>
      <c r="B18" s="728"/>
      <c r="C18" s="725" t="s">
        <v>61</v>
      </c>
      <c r="D18" s="467" t="s">
        <v>230</v>
      </c>
      <c r="E18" s="468" t="s">
        <v>47</v>
      </c>
      <c r="F18" s="486" t="s">
        <v>146</v>
      </c>
      <c r="G18" s="487" t="s">
        <v>46</v>
      </c>
      <c r="H18" s="486" t="s">
        <v>145</v>
      </c>
      <c r="I18" s="487" t="s">
        <v>47</v>
      </c>
      <c r="J18" s="437"/>
      <c r="K18" s="446"/>
      <c r="L18" s="446"/>
      <c r="M18" s="446"/>
      <c r="N18" s="446"/>
    </row>
    <row r="19" spans="1:17" s="48" customFormat="1" ht="42" customHeight="1" thickBot="1" x14ac:dyDescent="0.4">
      <c r="A19" s="437"/>
      <c r="B19" s="735"/>
      <c r="C19" s="736"/>
      <c r="D19" s="288" t="s">
        <v>109</v>
      </c>
      <c r="E19" s="281" t="s">
        <v>46</v>
      </c>
      <c r="F19" s="217"/>
      <c r="G19" s="216"/>
      <c r="H19" s="217"/>
      <c r="I19" s="216"/>
      <c r="J19" s="437"/>
      <c r="K19" s="446"/>
      <c r="L19" s="446"/>
      <c r="M19" s="446"/>
      <c r="N19" s="446"/>
    </row>
    <row r="20" spans="1:17" s="48" customFormat="1" ht="42" customHeight="1" x14ac:dyDescent="0.35">
      <c r="A20" s="437"/>
      <c r="B20" s="727" t="s">
        <v>2</v>
      </c>
      <c r="C20" s="730" t="s">
        <v>14</v>
      </c>
      <c r="D20" s="219" t="s">
        <v>413</v>
      </c>
      <c r="E20" s="279" t="s">
        <v>47</v>
      </c>
      <c r="F20" s="219" t="s">
        <v>149</v>
      </c>
      <c r="G20" s="275" t="s">
        <v>48</v>
      </c>
      <c r="H20" s="219" t="s">
        <v>42</v>
      </c>
      <c r="I20" s="275" t="s">
        <v>46</v>
      </c>
      <c r="J20" s="437"/>
      <c r="K20" s="446"/>
      <c r="L20" s="446"/>
      <c r="M20" s="446"/>
      <c r="N20" s="446"/>
    </row>
    <row r="21" spans="1:17" s="48" customFormat="1" ht="42" customHeight="1" x14ac:dyDescent="0.35">
      <c r="A21" s="437"/>
      <c r="B21" s="728"/>
      <c r="C21" s="731"/>
      <c r="D21" s="559"/>
      <c r="E21" s="492"/>
      <c r="F21" s="220"/>
      <c r="G21" s="493"/>
      <c r="H21" s="213" t="s">
        <v>216</v>
      </c>
      <c r="I21" s="271" t="s">
        <v>47</v>
      </c>
      <c r="J21" s="437"/>
      <c r="K21" s="446"/>
      <c r="L21" s="446"/>
      <c r="M21" s="446"/>
      <c r="N21" s="446"/>
    </row>
    <row r="22" spans="1:17" s="48" customFormat="1" ht="42" customHeight="1" x14ac:dyDescent="0.35">
      <c r="A22" s="437"/>
      <c r="B22" s="728"/>
      <c r="C22" s="732"/>
      <c r="D22" s="494"/>
      <c r="E22" s="495"/>
      <c r="F22" s="494"/>
      <c r="G22" s="496"/>
      <c r="H22" s="461" t="s">
        <v>148</v>
      </c>
      <c r="I22" s="462" t="s">
        <v>46</v>
      </c>
      <c r="J22" s="437"/>
      <c r="K22" s="446"/>
      <c r="L22" s="446"/>
      <c r="M22" s="446"/>
      <c r="N22" s="446"/>
    </row>
    <row r="23" spans="1:17" s="48" customFormat="1" ht="42" customHeight="1" x14ac:dyDescent="0.35">
      <c r="A23" s="437"/>
      <c r="B23" s="728"/>
      <c r="C23" s="737" t="s">
        <v>15</v>
      </c>
      <c r="D23" s="455" t="s">
        <v>231</v>
      </c>
      <c r="E23" s="456" t="s">
        <v>47</v>
      </c>
      <c r="F23" s="457" t="s">
        <v>129</v>
      </c>
      <c r="G23" s="458" t="s">
        <v>47</v>
      </c>
      <c r="H23" s="507"/>
      <c r="I23" s="464"/>
      <c r="J23" s="437"/>
      <c r="K23" s="446"/>
      <c r="L23" s="446"/>
      <c r="M23" s="446"/>
      <c r="N23" s="446"/>
    </row>
    <row r="24" spans="1:17" s="48" customFormat="1" ht="42" customHeight="1" x14ac:dyDescent="0.35">
      <c r="A24" s="437"/>
      <c r="B24" s="728"/>
      <c r="C24" s="737"/>
      <c r="D24" s="286" t="s">
        <v>239</v>
      </c>
      <c r="E24" s="290" t="s">
        <v>47</v>
      </c>
      <c r="F24" s="215" t="s">
        <v>217</v>
      </c>
      <c r="G24" s="272" t="s">
        <v>47</v>
      </c>
      <c r="H24" s="497"/>
      <c r="I24" s="498"/>
      <c r="J24" s="437"/>
      <c r="K24" s="446"/>
      <c r="L24" s="446"/>
      <c r="M24" s="446"/>
      <c r="N24" s="446"/>
    </row>
    <row r="25" spans="1:17" s="48" customFormat="1" ht="42" customHeight="1" x14ac:dyDescent="0.35">
      <c r="A25" s="437"/>
      <c r="B25" s="728"/>
      <c r="C25" s="734"/>
      <c r="D25" s="505" t="s">
        <v>232</v>
      </c>
      <c r="E25" s="506" t="s">
        <v>48</v>
      </c>
      <c r="F25" s="477" t="s">
        <v>237</v>
      </c>
      <c r="G25" s="478" t="s">
        <v>46</v>
      </c>
      <c r="H25" s="497"/>
      <c r="I25" s="498"/>
      <c r="J25" s="437"/>
      <c r="K25" s="446"/>
      <c r="L25" s="446"/>
      <c r="M25" s="446"/>
      <c r="N25" s="446"/>
    </row>
    <row r="26" spans="1:17" s="208" customFormat="1" ht="42" customHeight="1" thickBot="1" x14ac:dyDescent="0.4">
      <c r="A26" s="437"/>
      <c r="B26" s="735"/>
      <c r="C26" s="454" t="s">
        <v>61</v>
      </c>
      <c r="D26" s="501" t="s">
        <v>233</v>
      </c>
      <c r="E26" s="502" t="s">
        <v>48</v>
      </c>
      <c r="F26" s="503" t="s">
        <v>240</v>
      </c>
      <c r="G26" s="504" t="s">
        <v>46</v>
      </c>
      <c r="H26" s="499"/>
      <c r="I26" s="500"/>
      <c r="J26" s="437"/>
      <c r="K26" s="446"/>
      <c r="L26" s="446"/>
      <c r="M26" s="446"/>
      <c r="N26" s="446"/>
      <c r="O26" s="48"/>
      <c r="P26" s="48"/>
      <c r="Q26" s="48"/>
    </row>
    <row r="27" spans="1:17" s="48" customFormat="1" ht="42" customHeight="1" x14ac:dyDescent="0.35">
      <c r="A27" s="437"/>
      <c r="B27" s="727" t="s">
        <v>22</v>
      </c>
      <c r="C27" s="730" t="s">
        <v>14</v>
      </c>
      <c r="D27" s="219" t="s">
        <v>411</v>
      </c>
      <c r="E27" s="279" t="s">
        <v>47</v>
      </c>
      <c r="F27" s="219" t="s">
        <v>97</v>
      </c>
      <c r="G27" s="275" t="s">
        <v>46</v>
      </c>
      <c r="H27" s="309" t="s">
        <v>241</v>
      </c>
      <c r="I27" s="310" t="s">
        <v>47</v>
      </c>
      <c r="J27" s="437"/>
      <c r="K27" s="446"/>
      <c r="L27" s="446"/>
      <c r="M27" s="446"/>
      <c r="N27" s="446"/>
    </row>
    <row r="28" spans="1:17" s="48" customFormat="1" ht="42" customHeight="1" x14ac:dyDescent="0.35">
      <c r="A28" s="437"/>
      <c r="B28" s="728"/>
      <c r="C28" s="731"/>
      <c r="D28" s="282" t="s">
        <v>99</v>
      </c>
      <c r="E28" s="276" t="s">
        <v>46</v>
      </c>
      <c r="F28" s="213" t="s">
        <v>98</v>
      </c>
      <c r="G28" s="271" t="s">
        <v>47</v>
      </c>
      <c r="H28" s="220"/>
      <c r="I28" s="214"/>
      <c r="J28" s="437"/>
      <c r="K28" s="446"/>
      <c r="L28" s="446"/>
      <c r="M28" s="446"/>
      <c r="N28" s="446"/>
    </row>
    <row r="29" spans="1:17" s="48" customFormat="1" ht="42" customHeight="1" x14ac:dyDescent="0.35">
      <c r="A29" s="437"/>
      <c r="B29" s="728"/>
      <c r="C29" s="732"/>
      <c r="D29" s="508" t="s">
        <v>234</v>
      </c>
      <c r="E29" s="509"/>
      <c r="F29" s="510"/>
      <c r="G29" s="511"/>
      <c r="H29" s="494"/>
      <c r="I29" s="512"/>
      <c r="J29" s="437"/>
      <c r="K29" s="446"/>
      <c r="L29" s="446"/>
      <c r="M29" s="446"/>
      <c r="N29" s="446"/>
    </row>
    <row r="30" spans="1:17" s="48" customFormat="1" ht="42" customHeight="1" x14ac:dyDescent="0.35">
      <c r="A30" s="437"/>
      <c r="B30" s="728"/>
      <c r="C30" s="513" t="s">
        <v>15</v>
      </c>
      <c r="D30" s="514" t="s">
        <v>45</v>
      </c>
      <c r="E30" s="515" t="s">
        <v>46</v>
      </c>
      <c r="F30" s="516" t="s">
        <v>130</v>
      </c>
      <c r="G30" s="517" t="s">
        <v>48</v>
      </c>
      <c r="H30" s="516" t="s">
        <v>218</v>
      </c>
      <c r="I30" s="517" t="s">
        <v>46</v>
      </c>
      <c r="J30" s="437"/>
      <c r="K30" s="446"/>
      <c r="L30" s="446"/>
      <c r="M30" s="446"/>
      <c r="N30" s="446"/>
    </row>
    <row r="31" spans="1:17" s="48" customFormat="1" ht="42" customHeight="1" x14ac:dyDescent="0.35">
      <c r="A31" s="437"/>
      <c r="B31" s="728"/>
      <c r="C31" s="725" t="s">
        <v>61</v>
      </c>
      <c r="D31" s="467" t="s">
        <v>49</v>
      </c>
      <c r="E31" s="468" t="s">
        <v>46</v>
      </c>
      <c r="F31" s="486" t="s">
        <v>131</v>
      </c>
      <c r="G31" s="487" t="s">
        <v>48</v>
      </c>
      <c r="H31" s="518"/>
      <c r="I31" s="519"/>
      <c r="J31" s="437"/>
      <c r="K31" s="446"/>
      <c r="L31" s="446"/>
      <c r="M31" s="446"/>
      <c r="N31" s="446"/>
    </row>
    <row r="32" spans="1:17" s="48" customFormat="1" ht="42" customHeight="1" thickBot="1" x14ac:dyDescent="0.4">
      <c r="A32" s="437"/>
      <c r="B32" s="735"/>
      <c r="C32" s="736"/>
      <c r="D32" s="283"/>
      <c r="E32" s="278"/>
      <c r="F32" s="218" t="s">
        <v>132</v>
      </c>
      <c r="G32" s="274" t="s">
        <v>46</v>
      </c>
      <c r="H32" s="465"/>
      <c r="I32" s="466"/>
      <c r="J32" s="437"/>
      <c r="K32" s="446"/>
      <c r="L32" s="446"/>
      <c r="M32" s="446"/>
      <c r="N32" s="446"/>
    </row>
    <row r="33" spans="1:17" s="48" customFormat="1" ht="42" customHeight="1" x14ac:dyDescent="0.35">
      <c r="A33" s="437"/>
      <c r="B33" s="727" t="s">
        <v>284</v>
      </c>
      <c r="C33" s="730" t="s">
        <v>14</v>
      </c>
      <c r="D33" s="219" t="s">
        <v>412</v>
      </c>
      <c r="E33" s="279" t="s">
        <v>47</v>
      </c>
      <c r="F33" s="219" t="s">
        <v>95</v>
      </c>
      <c r="G33" s="275" t="s">
        <v>47</v>
      </c>
      <c r="H33" s="219" t="s">
        <v>96</v>
      </c>
      <c r="I33" s="275" t="s">
        <v>47</v>
      </c>
      <c r="J33" s="437"/>
      <c r="K33" s="446"/>
      <c r="L33" s="446"/>
      <c r="M33" s="446"/>
      <c r="N33" s="446"/>
    </row>
    <row r="34" spans="1:17" s="48" customFormat="1" ht="42" customHeight="1" x14ac:dyDescent="0.35">
      <c r="A34" s="437"/>
      <c r="B34" s="728"/>
      <c r="C34" s="732"/>
      <c r="D34" s="459" t="s">
        <v>103</v>
      </c>
      <c r="E34" s="460" t="s">
        <v>47</v>
      </c>
      <c r="F34" s="461" t="s">
        <v>91</v>
      </c>
      <c r="G34" s="462" t="s">
        <v>47</v>
      </c>
      <c r="H34" s="461" t="s">
        <v>92</v>
      </c>
      <c r="I34" s="462" t="s">
        <v>47</v>
      </c>
      <c r="J34" s="437"/>
      <c r="K34" s="446"/>
      <c r="L34" s="446"/>
      <c r="M34" s="446"/>
      <c r="N34" s="446"/>
    </row>
    <row r="35" spans="1:17" s="48" customFormat="1" ht="42" customHeight="1" x14ac:dyDescent="0.35">
      <c r="A35" s="437"/>
      <c r="B35" s="728"/>
      <c r="C35" s="733" t="s">
        <v>15</v>
      </c>
      <c r="D35" s="556" t="s">
        <v>242</v>
      </c>
      <c r="E35" s="520" t="s">
        <v>47</v>
      </c>
      <c r="F35" s="473" t="s">
        <v>224</v>
      </c>
      <c r="G35" s="474" t="s">
        <v>46</v>
      </c>
      <c r="H35" s="473" t="s">
        <v>219</v>
      </c>
      <c r="I35" s="474" t="s">
        <v>47</v>
      </c>
      <c r="J35" s="437"/>
      <c r="K35" s="446"/>
      <c r="L35" s="446"/>
      <c r="M35" s="446"/>
      <c r="N35" s="446"/>
    </row>
    <row r="36" spans="1:17" ht="42" customHeight="1" x14ac:dyDescent="0.35">
      <c r="A36" s="437"/>
      <c r="B36" s="728"/>
      <c r="C36" s="737"/>
      <c r="D36" s="287" t="s">
        <v>179</v>
      </c>
      <c r="E36" s="280" t="s">
        <v>47</v>
      </c>
      <c r="F36" s="221" t="s">
        <v>180</v>
      </c>
      <c r="G36" s="273" t="s">
        <v>47</v>
      </c>
      <c r="H36" s="220"/>
      <c r="I36" s="214"/>
      <c r="J36" s="437"/>
      <c r="K36" s="446"/>
      <c r="L36" s="446"/>
      <c r="M36" s="446"/>
      <c r="N36" s="446"/>
      <c r="O36" s="48"/>
      <c r="P36" s="48"/>
      <c r="Q36" s="48"/>
    </row>
    <row r="37" spans="1:17" ht="42" customHeight="1" x14ac:dyDescent="0.35">
      <c r="A37" s="437"/>
      <c r="B37" s="728"/>
      <c r="C37" s="734"/>
      <c r="D37" s="505" t="s">
        <v>220</v>
      </c>
      <c r="E37" s="506" t="s">
        <v>47</v>
      </c>
      <c r="F37" s="477" t="s">
        <v>133</v>
      </c>
      <c r="G37" s="478" t="s">
        <v>47</v>
      </c>
      <c r="H37" s="477" t="s">
        <v>221</v>
      </c>
      <c r="I37" s="478" t="s">
        <v>47</v>
      </c>
      <c r="J37" s="437"/>
      <c r="K37" s="446"/>
      <c r="L37" s="446"/>
      <c r="M37" s="446"/>
      <c r="N37" s="446"/>
      <c r="O37" s="48"/>
      <c r="P37" s="48"/>
      <c r="Q37" s="48"/>
    </row>
    <row r="38" spans="1:17" ht="42" customHeight="1" thickBot="1" x14ac:dyDescent="0.4">
      <c r="A38" s="437"/>
      <c r="B38" s="735"/>
      <c r="C38" s="454" t="s">
        <v>61</v>
      </c>
      <c r="D38" s="501" t="s">
        <v>222</v>
      </c>
      <c r="E38" s="502" t="s">
        <v>47</v>
      </c>
      <c r="F38" s="503" t="s">
        <v>101</v>
      </c>
      <c r="G38" s="504" t="s">
        <v>47</v>
      </c>
      <c r="H38" s="465"/>
      <c r="I38" s="466"/>
      <c r="J38" s="437"/>
      <c r="K38" s="446"/>
      <c r="L38" s="446"/>
      <c r="M38" s="446"/>
      <c r="N38" s="446"/>
      <c r="O38" s="48"/>
      <c r="P38" s="48"/>
      <c r="Q38" s="48"/>
    </row>
    <row r="39" spans="1:17" s="48" customFormat="1" ht="42" customHeight="1" x14ac:dyDescent="0.35">
      <c r="A39" s="406"/>
      <c r="B39" s="727" t="s">
        <v>366</v>
      </c>
      <c r="C39" s="730" t="s">
        <v>14</v>
      </c>
      <c r="D39" s="219" t="s">
        <v>111</v>
      </c>
      <c r="E39" s="279" t="s">
        <v>47</v>
      </c>
      <c r="F39" s="311"/>
      <c r="G39" s="312"/>
      <c r="H39" s="311"/>
      <c r="I39" s="312"/>
      <c r="J39" s="437"/>
      <c r="K39" s="446"/>
      <c r="L39" s="446"/>
      <c r="M39" s="444"/>
      <c r="N39" s="444"/>
      <c r="O39"/>
      <c r="P39"/>
      <c r="Q39"/>
    </row>
    <row r="40" spans="1:17" s="48" customFormat="1" ht="42" customHeight="1" x14ac:dyDescent="0.35">
      <c r="A40" s="406"/>
      <c r="B40" s="728"/>
      <c r="C40" s="731"/>
      <c r="D40" s="307" t="s">
        <v>397</v>
      </c>
      <c r="E40" s="308" t="s">
        <v>47</v>
      </c>
      <c r="F40" s="309" t="s">
        <v>223</v>
      </c>
      <c r="G40" s="310" t="s">
        <v>47</v>
      </c>
      <c r="H40" s="309" t="s">
        <v>134</v>
      </c>
      <c r="I40" s="310" t="s">
        <v>47</v>
      </c>
      <c r="J40" s="437"/>
      <c r="K40" s="446"/>
      <c r="L40" s="446"/>
      <c r="M40" s="444"/>
      <c r="N40" s="444"/>
      <c r="O40"/>
      <c r="P40"/>
      <c r="Q40"/>
    </row>
    <row r="41" spans="1:17" s="48" customFormat="1" ht="42" customHeight="1" x14ac:dyDescent="0.35">
      <c r="A41" s="406"/>
      <c r="B41" s="728"/>
      <c r="C41" s="732"/>
      <c r="D41" s="508" t="s">
        <v>243</v>
      </c>
      <c r="E41" s="509" t="s">
        <v>47</v>
      </c>
      <c r="F41" s="521" t="s">
        <v>244</v>
      </c>
      <c r="G41" s="462" t="s">
        <v>47</v>
      </c>
      <c r="H41" s="461" t="s">
        <v>245</v>
      </c>
      <c r="I41" s="462" t="s">
        <v>47</v>
      </c>
      <c r="J41" s="437"/>
      <c r="K41" s="446"/>
      <c r="L41" s="446"/>
      <c r="M41" s="444"/>
      <c r="N41" s="444"/>
      <c r="O41"/>
      <c r="P41"/>
      <c r="Q41"/>
    </row>
    <row r="42" spans="1:17" ht="42" customHeight="1" x14ac:dyDescent="0.35">
      <c r="A42" s="437"/>
      <c r="B42" s="728"/>
      <c r="C42" s="733" t="s">
        <v>15</v>
      </c>
      <c r="D42" s="471" t="s">
        <v>43</v>
      </c>
      <c r="E42" s="472" t="s">
        <v>46</v>
      </c>
      <c r="F42" s="473" t="s">
        <v>44</v>
      </c>
      <c r="G42" s="474" t="s">
        <v>46</v>
      </c>
      <c r="H42" s="527"/>
      <c r="I42" s="519"/>
      <c r="J42" s="437"/>
      <c r="K42" s="446"/>
      <c r="L42" s="446"/>
      <c r="M42" s="446"/>
      <c r="N42" s="446"/>
      <c r="O42" s="48"/>
      <c r="P42" s="48"/>
      <c r="Q42" s="48"/>
    </row>
    <row r="43" spans="1:17" ht="42" customHeight="1" x14ac:dyDescent="0.35">
      <c r="A43" s="437"/>
      <c r="B43" s="728"/>
      <c r="C43" s="734"/>
      <c r="D43" s="475" t="s">
        <v>119</v>
      </c>
      <c r="E43" s="476" t="s">
        <v>47</v>
      </c>
      <c r="F43" s="477"/>
      <c r="G43" s="478"/>
      <c r="H43" s="526"/>
      <c r="I43" s="464"/>
      <c r="J43" s="437"/>
      <c r="K43" s="446"/>
      <c r="L43" s="446"/>
      <c r="M43" s="446"/>
      <c r="N43" s="446"/>
      <c r="O43" s="48"/>
      <c r="P43" s="48"/>
      <c r="Q43" s="48"/>
    </row>
    <row r="44" spans="1:17" ht="42" customHeight="1" x14ac:dyDescent="0.35">
      <c r="A44" s="437"/>
      <c r="B44" s="728"/>
      <c r="C44" s="725" t="s">
        <v>61</v>
      </c>
      <c r="D44" s="524" t="s">
        <v>238</v>
      </c>
      <c r="E44" s="525" t="s">
        <v>46</v>
      </c>
      <c r="F44" s="486" t="s">
        <v>50</v>
      </c>
      <c r="G44" s="525" t="s">
        <v>46</v>
      </c>
      <c r="H44" s="526"/>
      <c r="I44" s="464"/>
      <c r="J44" s="437"/>
      <c r="K44" s="446"/>
      <c r="L44" s="446"/>
      <c r="M44" s="446"/>
      <c r="N44" s="446"/>
      <c r="O44" s="48"/>
      <c r="P44" s="48"/>
      <c r="Q44" s="48"/>
    </row>
    <row r="45" spans="1:17" ht="42" customHeight="1" thickBot="1" x14ac:dyDescent="0.35">
      <c r="A45" s="406"/>
      <c r="B45" s="729"/>
      <c r="C45" s="726"/>
      <c r="D45" s="522" t="s">
        <v>225</v>
      </c>
      <c r="E45" s="523" t="s">
        <v>47</v>
      </c>
      <c r="F45" s="217"/>
      <c r="G45" s="216"/>
      <c r="H45" s="428"/>
      <c r="I45" s="528"/>
      <c r="J45" s="406"/>
      <c r="K45" s="444"/>
      <c r="L45" s="444"/>
      <c r="M45" s="444"/>
      <c r="N45" s="444"/>
    </row>
    <row r="46" spans="1:17" ht="42" customHeight="1" x14ac:dyDescent="0.25">
      <c r="A46" s="406"/>
      <c r="B46" s="439"/>
      <c r="C46" s="439"/>
      <c r="D46" s="406"/>
      <c r="E46" s="440"/>
      <c r="F46" s="406"/>
      <c r="G46" s="440"/>
      <c r="H46" s="406"/>
      <c r="I46" s="440"/>
      <c r="J46" s="406"/>
      <c r="K46" s="444"/>
      <c r="L46" s="444"/>
      <c r="M46" s="444"/>
      <c r="N46" s="444"/>
    </row>
  </sheetData>
  <customSheetViews>
    <customSheetView guid="{99497194-077F-446C-BE03-5E668E9DE572}" scale="75" showPageBreaks="1" showGridLines="0">
      <selection activeCell="D51" sqref="D51"/>
    </customSheetView>
    <customSheetView guid="{2D17B48B-A2A1-4A43-8007-487DCCE7E207}" scale="75" showPageBreaks="1" showGridLines="0" fitToPage="1" printArea="1">
      <selection activeCell="D51" sqref="D51"/>
      <pageMargins left="0.25" right="0.25" top="0.75" bottom="0.75" header="0.3" footer="0.3"/>
      <pageSetup paperSize="9" scale="39" orientation="portrait" r:id="rId1"/>
    </customSheetView>
    <customSheetView guid="{665AF3AB-9F35-47F1-9600-7B65F917BBEA}" scale="75" showGridLines="0" fitToPage="1">
      <selection activeCell="D51" sqref="D51"/>
      <pageMargins left="0.25" right="0.25" top="0.75" bottom="0.75" header="0.3" footer="0.3"/>
      <pageSetup paperSize="9" scale="39" orientation="portrait" r:id="rId2"/>
    </customSheetView>
  </customSheetViews>
  <mergeCells count="23">
    <mergeCell ref="A1:A2"/>
    <mergeCell ref="O4:P6"/>
    <mergeCell ref="L4:M6"/>
    <mergeCell ref="B6:B14"/>
    <mergeCell ref="C6:C8"/>
    <mergeCell ref="C9:C12"/>
    <mergeCell ref="C13:C14"/>
    <mergeCell ref="B15:B19"/>
    <mergeCell ref="C16:C17"/>
    <mergeCell ref="C18:C19"/>
    <mergeCell ref="B20:B26"/>
    <mergeCell ref="C20:C22"/>
    <mergeCell ref="C23:C25"/>
    <mergeCell ref="C44:C45"/>
    <mergeCell ref="B39:B45"/>
    <mergeCell ref="C39:C41"/>
    <mergeCell ref="C42:C43"/>
    <mergeCell ref="B27:B32"/>
    <mergeCell ref="C27:C29"/>
    <mergeCell ref="C31:C32"/>
    <mergeCell ref="B33:B38"/>
    <mergeCell ref="C33:C34"/>
    <mergeCell ref="C35:C37"/>
  </mergeCells>
  <hyperlinks>
    <hyperlink ref="A1" location="'Index and Introduction'!B6" display="Back to index" xr:uid="{FE54E61E-B09E-4445-90B8-A86C2845FF79}"/>
  </hyperlinks>
  <pageMargins left="0.25" right="0.25" top="0.75" bottom="0.75" header="0.3" footer="0.3"/>
  <pageSetup paperSize="9" scale="47" fitToHeight="2"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2573-0036-4899-9B0D-BE6C5AA9283A}">
  <dimension ref="B9:K16"/>
  <sheetViews>
    <sheetView workbookViewId="0"/>
  </sheetViews>
  <sheetFormatPr baseColWidth="10" defaultColWidth="8.7265625" defaultRowHeight="12.5" x14ac:dyDescent="0.25"/>
  <cols>
    <col min="1" max="1" width="44.453125" customWidth="1"/>
    <col min="2" max="2" width="28.26953125" bestFit="1" customWidth="1"/>
    <col min="3" max="11" width="2.81640625" customWidth="1"/>
  </cols>
  <sheetData>
    <row r="9" spans="2:11" x14ac:dyDescent="0.25">
      <c r="B9" s="227" t="s">
        <v>206</v>
      </c>
      <c r="C9" s="224" t="s">
        <v>205</v>
      </c>
      <c r="D9" s="225"/>
      <c r="E9" s="225"/>
      <c r="F9" s="225"/>
      <c r="G9" s="225"/>
      <c r="H9" s="225"/>
      <c r="I9" s="225"/>
      <c r="J9" s="225"/>
      <c r="K9" s="226"/>
    </row>
    <row r="10" spans="2:11" ht="171.75" customHeight="1" thickBot="1" x14ac:dyDescent="0.3">
      <c r="B10" s="90"/>
      <c r="C10" s="231" t="s">
        <v>199</v>
      </c>
      <c r="D10" s="232" t="s">
        <v>200</v>
      </c>
      <c r="E10" s="228" t="s">
        <v>201</v>
      </c>
      <c r="F10" s="228" t="s">
        <v>202</v>
      </c>
      <c r="G10" s="228" t="s">
        <v>203</v>
      </c>
      <c r="H10" s="228" t="s">
        <v>204</v>
      </c>
      <c r="I10" s="228" t="s">
        <v>197</v>
      </c>
      <c r="J10" s="228" t="s">
        <v>196</v>
      </c>
      <c r="K10" s="228" t="s">
        <v>198</v>
      </c>
    </row>
    <row r="11" spans="2:11" ht="13.5" thickTop="1" thickBot="1" x14ac:dyDescent="0.3">
      <c r="B11" s="247" t="s">
        <v>20</v>
      </c>
      <c r="C11" s="245"/>
      <c r="D11" s="238"/>
      <c r="E11" s="235"/>
      <c r="F11" s="90"/>
      <c r="G11" s="222"/>
      <c r="H11" s="222"/>
      <c r="I11" s="223"/>
      <c r="J11" s="222"/>
      <c r="K11" s="222"/>
    </row>
    <row r="12" spans="2:11" ht="13.5" thickTop="1" thickBot="1" x14ac:dyDescent="0.3">
      <c r="B12" s="248" t="s">
        <v>21</v>
      </c>
      <c r="C12" s="246"/>
      <c r="D12" s="241"/>
      <c r="E12" s="237"/>
      <c r="F12" s="238"/>
      <c r="G12" s="230"/>
      <c r="H12" s="222"/>
      <c r="I12" s="222"/>
      <c r="J12" s="222"/>
      <c r="K12" s="222"/>
    </row>
    <row r="13" spans="2:11" x14ac:dyDescent="0.25">
      <c r="B13" s="247" t="s">
        <v>105</v>
      </c>
      <c r="C13" s="249"/>
      <c r="D13" s="234"/>
      <c r="E13" s="242"/>
      <c r="F13" s="243"/>
      <c r="G13" s="230"/>
      <c r="H13" s="222"/>
      <c r="I13" s="222"/>
      <c r="J13" s="222"/>
      <c r="K13" s="222"/>
    </row>
    <row r="14" spans="2:11" ht="13" thickBot="1" x14ac:dyDescent="0.3">
      <c r="B14" s="248" t="s">
        <v>147</v>
      </c>
      <c r="C14" s="230"/>
      <c r="D14" s="229"/>
      <c r="E14" s="239"/>
      <c r="F14" s="244"/>
      <c r="G14" s="235"/>
      <c r="H14" s="90"/>
      <c r="I14" s="222"/>
      <c r="J14" s="223"/>
      <c r="K14" s="222"/>
    </row>
    <row r="15" spans="2:11" ht="13" thickTop="1" x14ac:dyDescent="0.25">
      <c r="B15" s="247" t="s">
        <v>22</v>
      </c>
      <c r="C15" s="230"/>
      <c r="D15" s="222"/>
      <c r="E15" s="233"/>
      <c r="F15" s="234"/>
      <c r="G15" s="237"/>
      <c r="H15" s="238"/>
      <c r="I15" s="236"/>
      <c r="J15" s="223"/>
      <c r="K15" s="223"/>
    </row>
    <row r="16" spans="2:11" ht="13" thickBot="1" x14ac:dyDescent="0.3">
      <c r="B16" s="248" t="s">
        <v>2</v>
      </c>
      <c r="C16" s="230"/>
      <c r="D16" s="222"/>
      <c r="E16" s="222"/>
      <c r="F16" s="229"/>
      <c r="G16" s="239"/>
      <c r="H16" s="240"/>
      <c r="I16" s="236"/>
      <c r="J16" s="222"/>
      <c r="K16" s="223"/>
    </row>
  </sheetData>
  <customSheetViews>
    <customSheetView guid="{99497194-077F-446C-BE03-5E668E9DE572}" state="hidden"/>
    <customSheetView guid="{2D17B48B-A2A1-4A43-8007-487DCCE7E207}" state="hidden">
      <pageMargins left="0.7" right="0.7" top="0.75" bottom="0.75" header="0.3" footer="0.3"/>
      <pageSetup paperSize="9" orientation="portrait" horizontalDpi="300" verticalDpi="300" r:id="rId1"/>
    </customSheetView>
    <customSheetView guid="{665AF3AB-9F35-47F1-9600-7B65F917BBEA}" state="hidden">
      <pageMargins left="0.7" right="0.7" top="0.75" bottom="0.75" header="0.3" footer="0.3"/>
      <pageSetup paperSize="9" orientation="portrait" horizontalDpi="300" verticalDpi="300" r:id="rId2"/>
    </customSheetView>
  </customSheetViews>
  <pageMargins left="0.7" right="0.7" top="0.75" bottom="0.75" header="0.3" footer="0.3"/>
  <pageSetup paperSize="9" orientation="portrait"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265625" defaultRowHeight="12.5" x14ac:dyDescent="0.25"/>
  <sheetData>
    <row r="1" spans="1:1" x14ac:dyDescent="0.25">
      <c r="A1" t="s">
        <v>9</v>
      </c>
    </row>
    <row r="3" spans="1:1" x14ac:dyDescent="0.25">
      <c r="A3">
        <v>1</v>
      </c>
    </row>
    <row r="4" spans="1:1" x14ac:dyDescent="0.25">
      <c r="A4">
        <v>0.5</v>
      </c>
    </row>
    <row r="5" spans="1:1" x14ac:dyDescent="0.25">
      <c r="A5">
        <v>0</v>
      </c>
    </row>
  </sheetData>
  <customSheetViews>
    <customSheetView guid="{99497194-077F-446C-BE03-5E668E9DE572}" state="hidden"/>
    <customSheetView guid="{2D17B48B-A2A1-4A43-8007-487DCCE7E207}" state="hidden">
      <pageMargins left="0.7" right="0.7" top="0.75" bottom="0.75" header="0.3" footer="0.3"/>
    </customSheetView>
    <customSheetView guid="{665AF3AB-9F35-47F1-9600-7B65F917BBEA}" state="hidden">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Index and Introduction</vt:lpstr>
      <vt:lpstr>Intial CSDA input</vt:lpstr>
      <vt:lpstr>Inital CSDA graphic</vt:lpstr>
      <vt:lpstr>Full CSDA input</vt:lpstr>
      <vt:lpstr>Full CSDA graphic</vt:lpstr>
      <vt:lpstr>CSDA linkage to Checklist</vt:lpstr>
      <vt:lpstr>Action Checklist</vt:lpstr>
      <vt:lpstr>Sheet1</vt:lpstr>
      <vt:lpstr>score lookup</vt:lpstr>
      <vt:lpstr>'Action Checklist'!Druckbereich</vt:lpstr>
      <vt:lpstr>'CSDA linkage to Checklist'!Druckbereich</vt:lpstr>
      <vt:lpstr>'Index and Introduction'!Druckbereich</vt:lpstr>
      <vt:lpstr>'score lookup'!Score</vt:lpstr>
      <vt:lpstr>score</vt:lpstr>
      <vt:lpstr>Scores</vt:lpstr>
    </vt:vector>
  </TitlesOfParts>
  <Company>Loughborough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RebeccaScott</dc:creator>
  <cp:lastModifiedBy>Schulze, Moritz GIZ</cp:lastModifiedBy>
  <cp:lastPrinted>2019-09-25T15:05:44Z</cp:lastPrinted>
  <dcterms:created xsi:type="dcterms:W3CDTF">2015-09-23T16:38:15Z</dcterms:created>
  <dcterms:modified xsi:type="dcterms:W3CDTF">2025-10-21T12:41:33Z</dcterms:modified>
</cp:coreProperties>
</file>